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全聯會\護理人力\台閩地區人力統計表\"/>
    </mc:Choice>
  </mc:AlternateContent>
  <xr:revisionPtr revIDLastSave="0" documentId="13_ncr:40009_{A7CEC7BF-C685-4113-B70F-3FB9958BA787}" xr6:coauthVersionLast="47" xr6:coauthVersionMax="47" xr10:uidLastSave="{00000000-0000-0000-0000-000000000000}"/>
  <bookViews>
    <workbookView xWindow="-108" yWindow="-108" windowWidth="23256" windowHeight="12576" activeTab="2"/>
  </bookViews>
  <sheets>
    <sheet name="age" sheetId="1" r:id="rId1"/>
    <sheet name="nurse" sheetId="2" r:id="rId2"/>
    <sheet name="midwife" sheetId="3" r:id="rId3"/>
  </sheets>
  <definedNames>
    <definedName name="_xlnm.Print_Area" localSheetId="0">age!$A$1:$Y$23</definedName>
    <definedName name="_xlnm.Print_Area" localSheetId="1">nurse!$A$1:$O$36</definedName>
  </definedNames>
  <calcPr calcId="191029"/>
</workbook>
</file>

<file path=xl/calcChain.xml><?xml version="1.0" encoding="utf-8"?>
<calcChain xmlns="http://schemas.openxmlformats.org/spreadsheetml/2006/main">
  <c r="G32" i="2" l="1"/>
  <c r="B32" i="2" s="1"/>
  <c r="M34" i="2"/>
  <c r="N34" i="2" s="1"/>
  <c r="L34" i="2"/>
  <c r="M33" i="2"/>
  <c r="M35" i="2" s="1"/>
  <c r="L33" i="2"/>
  <c r="N33" i="2" s="1"/>
  <c r="B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L35" i="2" l="1"/>
  <c r="N35" i="2" l="1"/>
  <c r="O33" i="2" l="1"/>
  <c r="M36" i="2"/>
  <c r="O34" i="2"/>
  <c r="L36" i="2"/>
  <c r="N36" i="2" s="1"/>
  <c r="O35" i="2" l="1"/>
  <c r="N30" i="3"/>
  <c r="K30" i="3"/>
  <c r="H30" i="3"/>
  <c r="E30" i="3"/>
  <c r="N29" i="3"/>
  <c r="K29" i="3"/>
  <c r="H29" i="3"/>
  <c r="E29" i="3"/>
  <c r="N30" i="2"/>
  <c r="N29" i="2"/>
  <c r="K30" i="2"/>
  <c r="K29" i="2"/>
  <c r="H30" i="2"/>
  <c r="H29" i="2"/>
  <c r="E30" i="2"/>
  <c r="E29" i="2"/>
</calcChain>
</file>

<file path=xl/sharedStrings.xml><?xml version="1.0" encoding="utf-8"?>
<sst xmlns="http://schemas.openxmlformats.org/spreadsheetml/2006/main" count="163" uniqueCount="61">
  <si>
    <t>醫療資訊網－醫事人員管理系統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</si>
  <si>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</si>
  <si>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</si>
  <si>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</si>
  <si>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</si>
  <si>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</si>
  <si>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</si>
  <si>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</si>
  <si>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</si>
  <si>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</si>
  <si>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</si>
  <si>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20歲以下</t>
  </si>
  <si>
    <t>21-30歲</t>
  </si>
  <si>
    <t>31-40歲</t>
  </si>
  <si>
    <t>41-50歲</t>
  </si>
  <si>
    <t>51-60歲</t>
  </si>
  <si>
    <t>61-64歲</t>
  </si>
  <si>
    <t>65歲以上</t>
  </si>
  <si>
    <t>執業人員年齡別</t>
  </si>
  <si>
    <t>地區別</t>
  </si>
  <si>
    <t>臺北市</t>
  </si>
  <si>
    <t>臺中市</t>
  </si>
  <si>
    <t>臺南市</t>
  </si>
  <si>
    <t>高雄市</t>
  </si>
  <si>
    <t>基隆市</t>
  </si>
  <si>
    <t>新竹市</t>
  </si>
  <si>
    <t>嘉義市</t>
  </si>
  <si>
    <t>新北市</t>
  </si>
  <si>
    <t>桃園市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</si>
  <si>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</si>
  <si>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</si>
  <si>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</si>
  <si>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</si>
  <si>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</si>
  <si>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</si>
  <si>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</si>
  <si>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</si>
  <si>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</si>
  <si>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</si>
  <si>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</si>
  <si>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</si>
  <si>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</si>
  <si>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最大證書</t>
  </si>
  <si>
    <t>實發證書</t>
  </si>
  <si>
    <t>台閩地區護理人員統計表(112.05.01)</t>
    <phoneticPr fontId="2" type="noConversion"/>
  </si>
  <si>
    <t>台閩地區護理人員統計表(112.05.01)</t>
    <phoneticPr fontId="1" type="noConversion"/>
  </si>
  <si>
    <t>執業登記</t>
    <phoneticPr fontId="1" type="noConversion"/>
  </si>
  <si>
    <t>執業率:</t>
  </si>
  <si>
    <t>執業登記:係指於各地方衛生局辦理執業登記之護理人員</t>
  </si>
  <si>
    <t>實發證書:係指衛生福利部歷年來所核發之護理師及護士證書總數</t>
  </si>
  <si>
    <t>最大證書:指同時具有護理師及護士證書者，僅計算護理師證書張數</t>
  </si>
  <si>
    <t>總計</t>
  </si>
  <si>
    <t>百分比</t>
    <phoneticPr fontId="1" type="noConversion"/>
  </si>
  <si>
    <t>(扣除65歲以上領照</t>
  </si>
  <si>
    <t>人)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</si>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</sst>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 "/>
    <numFmt numFmtId="179" formatCode="#,##0_);[Red]\(#,##0\)"/>
    <numFmt numFmtId="180" formatCode="0.0%"/>
  </numFmts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2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3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5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177" fontId="0" fillId="0" borderId="4" xfId="0" applyNumberFormat="1" applyBorder="1"/>
    <xf numFmtId="0" fontId="6" fillId="0" borderId="0" xfId="0" applyFont="1" applyFill="1" applyAlignment="1">
      <alignment horizontal="center"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distributed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distributed"/>
    </xf>
    <xf numFmtId="0" fontId="7" fillId="0" borderId="14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7" xfId="0" applyFont="1" applyBorder="1" applyAlignment="1">
      <alignment horizontal="left" vertical="distributed" wrapText="1"/>
    </xf>
    <xf numFmtId="0" fontId="7" fillId="0" borderId="3" xfId="0" applyFont="1" applyBorder="1" applyAlignment="1">
      <alignment horizontal="center" vertical="distributed"/>
    </xf>
    <xf numFmtId="0" fontId="7" fillId="0" borderId="4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7" fillId="0" borderId="4" xfId="0" applyFont="1" applyBorder="1" applyAlignment="1">
      <alignment wrapText="1"/>
    </xf>
    <xf numFmtId="179" fontId="7" fillId="0" borderId="4" xfId="0" applyNumberFormat="1" applyFont="1" applyBorder="1"/>
    <xf numFmtId="0" fontId="8" fillId="0" borderId="0" xfId="0" applyFont="1"/>
    <xf numFmtId="0" fontId="9" fillId="2" borderId="15" xfId="0" applyFont="1" applyFill="1" applyBorder="1" applyAlignment="1">
      <alignment vertical="center" textRotation="255"/>
    </xf>
    <xf numFmtId="0" fontId="0" fillId="0" borderId="15" xfId="0" applyBorder="1"/>
    <xf numFmtId="0" fontId="10" fillId="3" borderId="15" xfId="0" applyFont="1" applyFill="1" applyBorder="1"/>
    <xf numFmtId="0" fontId="0" fillId="3" borderId="15" xfId="0" applyFill="1" applyBorder="1"/>
    <xf numFmtId="0" fontId="7" fillId="4" borderId="0" xfId="0" applyFont="1" applyFill="1"/>
    <xf numFmtId="0" fontId="7" fillId="0" borderId="0" xfId="0" applyFont="1"/>
    <xf numFmtId="0" fontId="10" fillId="0" borderId="0" xfId="0" applyFont="1"/>
    <xf numFmtId="0" fontId="10" fillId="5" borderId="15" xfId="0" applyFont="1" applyFill="1" applyBorder="1"/>
    <xf numFmtId="0" fontId="0" fillId="5" borderId="4" xfId="0" applyFill="1" applyBorder="1"/>
    <xf numFmtId="177" fontId="0" fillId="5" borderId="4" xfId="0" applyNumberFormat="1" applyFill="1" applyBorder="1"/>
    <xf numFmtId="0" fontId="0" fillId="5" borderId="15" xfId="0" applyFill="1" applyBorder="1"/>
    <xf numFmtId="0" fontId="7" fillId="0" borderId="0" xfId="0" applyFont="1" applyAlignment="1">
      <alignment horizontal="center"/>
    </xf>
    <xf numFmtId="177" fontId="7" fillId="6" borderId="16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79" fontId="7" fillId="2" borderId="16" xfId="0" applyNumberFormat="1" applyFont="1" applyFill="1" applyBorder="1" applyAlignment="1">
      <alignment horizontal="center"/>
    </xf>
    <xf numFmtId="179" fontId="7" fillId="6" borderId="16" xfId="0" applyNumberFormat="1" applyFont="1" applyFill="1" applyBorder="1" applyAlignment="1">
      <alignment horizontal="center"/>
    </xf>
    <xf numFmtId="179" fontId="7" fillId="3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4" xfId="0" applyFill="1" applyBorder="1"/>
    <xf numFmtId="177" fontId="0" fillId="6" borderId="4" xfId="0" applyNumberFormat="1" applyFill="1" applyBorder="1"/>
    <xf numFmtId="0" fontId="7" fillId="3" borderId="4" xfId="0" applyFont="1" applyFill="1" applyBorder="1" applyAlignment="1">
      <alignment horizontal="center"/>
    </xf>
    <xf numFmtId="180" fontId="7" fillId="3" borderId="4" xfId="0" applyNumberFormat="1" applyFont="1" applyFill="1" applyBorder="1"/>
    <xf numFmtId="0" fontId="7" fillId="0" borderId="4" xfId="0" applyFont="1" applyBorder="1"/>
    <xf numFmtId="180" fontId="7" fillId="4" borderId="0" xfId="0" applyNumberFormat="1" applyFont="1" applyFill="1"/>
    <xf numFmtId="0" fontId="0" fillId="4" borderId="0" xfId="0" applyFill="1"/>
    <xf numFmtId="180" fontId="7" fillId="0" borderId="0" xfId="0" applyNumberFormat="1" applyFont="1"/>
    <xf numFmtId="177" fontId="7" fillId="0" borderId="0" xfId="0" applyNumberFormat="1" applyFont="1"/>
    <xf numFmtId="0" fontId="7" fillId="7" borderId="4" xfId="0" applyFont="1" applyFill="1" applyBorder="1" applyAlignment="1">
      <alignment horizontal="center"/>
    </xf>
    <xf numFmtId="177" fontId="7" fillId="7" borderId="4" xfId="0" applyNumberFormat="1" applyFont="1" applyFill="1" applyBorder="1" applyAlignment="1">
      <alignment horizontal="center"/>
    </xf>
    <xf numFmtId="177" fontId="7" fillId="3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distributed"/>
    </xf>
    <xf numFmtId="177" fontId="7" fillId="3" borderId="4" xfId="0" applyNumberFormat="1" applyFont="1" applyFill="1" applyBorder="1"/>
    <xf numFmtId="180" fontId="7" fillId="0" borderId="4" xfId="0" applyNumberFormat="1" applyFont="1" applyBorder="1"/>
    <xf numFmtId="0" fontId="0" fillId="3" borderId="4" xfId="0" applyFill="1" applyBorder="1"/>
    <xf numFmtId="177" fontId="11" fillId="0" borderId="4" xfId="0" applyNumberFormat="1" applyFont="1" applyBorder="1"/>
    <xf numFmtId="177" fontId="11" fillId="6" borderId="4" xfId="0" applyNumberFormat="1" applyFont="1" applyFill="1" applyBorder="1"/>
    <xf numFmtId="177" fontId="11" fillId="3" borderId="4" xfId="0" applyNumberFormat="1" applyFont="1" applyFill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75" workbookViewId="0">
      <selection sqref="A1:Y23"/>
    </sheetView>
  </sheetViews>
  <sheetFormatPr defaultRowHeight="16.2" x14ac:dyDescent="0.3"/>
  <cols>
    <col min="1" max="1" width="11.44140625" style="9" customWidth="1"/>
    <col min="2" max="2" width="9.88671875" bestFit="1" customWidth="1"/>
    <col min="3" max="4" width="10.88671875" bestFit="1" customWidth="1"/>
    <col min="5" max="5" width="9" bestFit="1" customWidth="1"/>
    <col min="6" max="7" width="9.88671875" bestFit="1" customWidth="1"/>
    <col min="8" max="11" width="6.77734375" customWidth="1"/>
    <col min="12" max="13" width="7.77734375" customWidth="1"/>
    <col min="14" max="25" width="6.77734375" customWidth="1"/>
  </cols>
  <sheetData>
    <row r="1" spans="1:25" ht="19.8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</row>
    <row r="2" spans="1:25" ht="20.399999999999999" thickBot="1" x14ac:dyDescent="0.45">
      <c r="A2" s="27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0.399999999999999" thickTop="1" x14ac:dyDescent="0.4">
      <c r="A3" s="28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1" t="s">
        <v>2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1:25" ht="19.8" x14ac:dyDescent="0.4">
      <c r="A4" s="34"/>
      <c r="B4" s="35" t="s">
        <v>3</v>
      </c>
      <c r="C4" s="36"/>
      <c r="D4" s="36"/>
      <c r="E4" s="37" t="s">
        <v>4</v>
      </c>
      <c r="F4" s="37"/>
      <c r="G4" s="37"/>
      <c r="H4" s="38" t="s">
        <v>5</v>
      </c>
      <c r="I4" s="39"/>
      <c r="J4" s="35"/>
      <c r="K4" s="37" t="s">
        <v>6</v>
      </c>
      <c r="L4" s="37"/>
      <c r="M4" s="40"/>
      <c r="N4" s="35" t="s">
        <v>3</v>
      </c>
      <c r="O4" s="36"/>
      <c r="P4" s="36"/>
      <c r="Q4" s="37" t="s">
        <v>4</v>
      </c>
      <c r="R4" s="37"/>
      <c r="S4" s="37"/>
      <c r="T4" s="38" t="s">
        <v>5</v>
      </c>
      <c r="U4" s="39"/>
      <c r="V4" s="35"/>
      <c r="W4" s="38" t="s">
        <v>6</v>
      </c>
      <c r="X4" s="39"/>
      <c r="Y4" s="35"/>
    </row>
    <row r="5" spans="1:25" ht="39.6" x14ac:dyDescent="0.3">
      <c r="A5" s="41" t="s">
        <v>7</v>
      </c>
      <c r="B5" s="42" t="s">
        <v>8</v>
      </c>
      <c r="C5" s="43" t="s">
        <v>9</v>
      </c>
      <c r="D5" s="43" t="s">
        <v>10</v>
      </c>
      <c r="E5" s="43" t="s">
        <v>8</v>
      </c>
      <c r="F5" s="43" t="s">
        <v>9</v>
      </c>
      <c r="G5" s="43" t="s">
        <v>10</v>
      </c>
      <c r="H5" s="43" t="s">
        <v>8</v>
      </c>
      <c r="I5" s="43" t="s">
        <v>9</v>
      </c>
      <c r="J5" s="44" t="s">
        <v>10</v>
      </c>
      <c r="K5" s="43" t="s">
        <v>8</v>
      </c>
      <c r="L5" s="43" t="s">
        <v>9</v>
      </c>
      <c r="M5" s="44" t="s">
        <v>10</v>
      </c>
      <c r="N5" s="45" t="s">
        <v>8</v>
      </c>
      <c r="O5" s="43" t="s">
        <v>9</v>
      </c>
      <c r="P5" s="43" t="s">
        <v>10</v>
      </c>
      <c r="Q5" s="43" t="s">
        <v>8</v>
      </c>
      <c r="R5" s="43" t="s">
        <v>9</v>
      </c>
      <c r="S5" s="43" t="s">
        <v>10</v>
      </c>
      <c r="T5" s="43" t="s">
        <v>8</v>
      </c>
      <c r="U5" s="43" t="s">
        <v>9</v>
      </c>
      <c r="V5" s="43" t="s">
        <v>10</v>
      </c>
      <c r="W5" s="43" t="s">
        <v>8</v>
      </c>
      <c r="X5" s="43" t="s">
        <v>9</v>
      </c>
      <c r="Y5" s="43" t="s">
        <v>10</v>
      </c>
    </row>
    <row r="6" spans="1:25" ht="32.4" customHeight="1" x14ac:dyDescent="0.4">
      <c r="A6" s="46" t="s">
        <v>11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</row>
    <row r="7" spans="1:25" ht="32.4" customHeight="1" x14ac:dyDescent="0.4">
      <c r="A7" s="46" t="s">
        <v>12</v>
      </c>
      <c r="B7" s="47">
        <v>6503</v>
      </c>
      <c r="C7" s="47">
        <v>65991</v>
      </c>
      <c r="D7" s="47">
        <v>72494</v>
      </c>
      <c r="E7" s="47">
        <v>1</v>
      </c>
      <c r="F7" s="47">
        <v>59</v>
      </c>
      <c r="G7" s="47">
        <v>60</v>
      </c>
      <c r="H7" s="47">
        <v>0</v>
      </c>
      <c r="I7" s="47">
        <v>3</v>
      </c>
      <c r="J7" s="47">
        <v>3</v>
      </c>
      <c r="K7" s="47">
        <v>0</v>
      </c>
      <c r="L7" s="47">
        <v>0</v>
      </c>
      <c r="M7" s="47">
        <v>0</v>
      </c>
      <c r="N7" s="47">
        <v>70</v>
      </c>
      <c r="O7" s="47">
        <v>169</v>
      </c>
      <c r="P7" s="47">
        <v>239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</row>
    <row r="8" spans="1:25" ht="32.4" customHeight="1" x14ac:dyDescent="0.4">
      <c r="A8" s="46" t="s">
        <v>13</v>
      </c>
      <c r="B8" s="47">
        <v>2602</v>
      </c>
      <c r="C8" s="47">
        <v>66452</v>
      </c>
      <c r="D8" s="47">
        <v>69054</v>
      </c>
      <c r="E8" s="47">
        <v>90</v>
      </c>
      <c r="F8" s="47">
        <v>8532</v>
      </c>
      <c r="G8" s="47">
        <v>8622</v>
      </c>
      <c r="H8" s="47">
        <v>0</v>
      </c>
      <c r="I8" s="47">
        <v>4</v>
      </c>
      <c r="J8" s="47">
        <v>4</v>
      </c>
      <c r="K8" s="47">
        <v>0</v>
      </c>
      <c r="L8" s="47">
        <v>1</v>
      </c>
      <c r="M8" s="47">
        <v>1</v>
      </c>
      <c r="N8" s="47">
        <v>27</v>
      </c>
      <c r="O8" s="47">
        <v>68</v>
      </c>
      <c r="P8" s="47">
        <v>95</v>
      </c>
      <c r="Q8" s="47">
        <v>0</v>
      </c>
      <c r="R8" s="47">
        <v>2</v>
      </c>
      <c r="S8" s="47">
        <v>2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</row>
    <row r="9" spans="1:25" ht="32.4" customHeight="1" x14ac:dyDescent="0.4">
      <c r="A9" s="46" t="s">
        <v>14</v>
      </c>
      <c r="B9" s="47">
        <v>983</v>
      </c>
      <c r="C9" s="47">
        <v>69235</v>
      </c>
      <c r="D9" s="47">
        <v>70218</v>
      </c>
      <c r="E9" s="47">
        <v>187</v>
      </c>
      <c r="F9" s="47">
        <v>17405</v>
      </c>
      <c r="G9" s="47">
        <v>17592</v>
      </c>
      <c r="H9" s="47">
        <v>0</v>
      </c>
      <c r="I9" s="47">
        <v>0</v>
      </c>
      <c r="J9" s="47">
        <v>0</v>
      </c>
      <c r="K9" s="47">
        <v>0</v>
      </c>
      <c r="L9" s="47">
        <v>16</v>
      </c>
      <c r="M9" s="47">
        <v>16</v>
      </c>
      <c r="N9" s="47">
        <v>0</v>
      </c>
      <c r="O9" s="47">
        <v>64</v>
      </c>
      <c r="P9" s="47">
        <v>64</v>
      </c>
      <c r="Q9" s="47">
        <v>0</v>
      </c>
      <c r="R9" s="47">
        <v>56</v>
      </c>
      <c r="S9" s="47">
        <v>56</v>
      </c>
      <c r="T9" s="47">
        <v>0</v>
      </c>
      <c r="U9" s="47">
        <v>0</v>
      </c>
      <c r="V9" s="47">
        <v>0</v>
      </c>
      <c r="W9" s="47">
        <v>0</v>
      </c>
      <c r="X9" s="47">
        <v>1</v>
      </c>
      <c r="Y9" s="47">
        <v>1</v>
      </c>
    </row>
    <row r="10" spans="1:25" ht="32.4" customHeight="1" x14ac:dyDescent="0.4">
      <c r="A10" s="46" t="s">
        <v>15</v>
      </c>
      <c r="B10" s="47">
        <v>366</v>
      </c>
      <c r="C10" s="47">
        <v>33987</v>
      </c>
      <c r="D10" s="47">
        <v>34353</v>
      </c>
      <c r="E10" s="47">
        <v>39</v>
      </c>
      <c r="F10" s="47">
        <v>9235</v>
      </c>
      <c r="G10" s="47">
        <v>9274</v>
      </c>
      <c r="H10" s="47">
        <v>0</v>
      </c>
      <c r="I10" s="47">
        <v>1</v>
      </c>
      <c r="J10" s="47">
        <v>1</v>
      </c>
      <c r="K10" s="47">
        <v>0</v>
      </c>
      <c r="L10" s="47">
        <v>271</v>
      </c>
      <c r="M10" s="47">
        <v>271</v>
      </c>
      <c r="N10" s="47">
        <v>0</v>
      </c>
      <c r="O10" s="47">
        <v>51</v>
      </c>
      <c r="P10" s="47">
        <v>51</v>
      </c>
      <c r="Q10" s="47">
        <v>0</v>
      </c>
      <c r="R10" s="47">
        <v>17</v>
      </c>
      <c r="S10" s="47">
        <v>17</v>
      </c>
      <c r="T10" s="47">
        <v>0</v>
      </c>
      <c r="U10" s="47">
        <v>1</v>
      </c>
      <c r="V10" s="47">
        <v>1</v>
      </c>
      <c r="W10" s="47">
        <v>0</v>
      </c>
      <c r="X10" s="47">
        <v>0</v>
      </c>
      <c r="Y10" s="47">
        <v>0</v>
      </c>
    </row>
    <row r="11" spans="1:25" ht="32.4" customHeight="1" x14ac:dyDescent="0.4">
      <c r="A11" s="46" t="s">
        <v>16</v>
      </c>
      <c r="B11" s="47">
        <v>7</v>
      </c>
      <c r="C11" s="47">
        <v>5495</v>
      </c>
      <c r="D11" s="47">
        <v>5502</v>
      </c>
      <c r="E11" s="47">
        <v>1</v>
      </c>
      <c r="F11" s="47">
        <v>5113</v>
      </c>
      <c r="G11" s="47">
        <v>5114</v>
      </c>
      <c r="H11" s="47">
        <v>0</v>
      </c>
      <c r="I11" s="47">
        <v>0</v>
      </c>
      <c r="J11" s="47">
        <v>0</v>
      </c>
      <c r="K11" s="47">
        <v>0</v>
      </c>
      <c r="L11" s="47">
        <v>321</v>
      </c>
      <c r="M11" s="47">
        <v>321</v>
      </c>
      <c r="N11" s="47">
        <v>0</v>
      </c>
      <c r="O11" s="47">
        <v>4</v>
      </c>
      <c r="P11" s="47">
        <v>4</v>
      </c>
      <c r="Q11" s="47">
        <v>0</v>
      </c>
      <c r="R11" s="47">
        <v>2</v>
      </c>
      <c r="S11" s="47">
        <v>2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</row>
    <row r="12" spans="1:25" ht="32.4" customHeight="1" x14ac:dyDescent="0.4">
      <c r="A12" s="46" t="s">
        <v>17</v>
      </c>
      <c r="B12" s="47">
        <v>10</v>
      </c>
      <c r="C12" s="47">
        <v>8474</v>
      </c>
      <c r="D12" s="47">
        <v>8484</v>
      </c>
      <c r="E12" s="47">
        <v>64</v>
      </c>
      <c r="F12" s="47">
        <v>13959</v>
      </c>
      <c r="G12" s="47">
        <v>14023</v>
      </c>
      <c r="H12" s="47">
        <v>0</v>
      </c>
      <c r="I12" s="47">
        <v>3</v>
      </c>
      <c r="J12" s="47">
        <v>3</v>
      </c>
      <c r="K12" s="47">
        <v>0</v>
      </c>
      <c r="L12" s="47">
        <v>2850</v>
      </c>
      <c r="M12" s="47">
        <v>2850</v>
      </c>
      <c r="N12" s="47">
        <v>0</v>
      </c>
      <c r="O12" s="47">
        <v>19</v>
      </c>
      <c r="P12" s="47">
        <v>19</v>
      </c>
      <c r="Q12" s="47">
        <v>2</v>
      </c>
      <c r="R12" s="47">
        <v>101</v>
      </c>
      <c r="S12" s="47">
        <v>103</v>
      </c>
      <c r="T12" s="47">
        <v>0</v>
      </c>
      <c r="U12" s="47">
        <v>0</v>
      </c>
      <c r="V12" s="47">
        <v>0</v>
      </c>
      <c r="W12" s="47">
        <v>0</v>
      </c>
      <c r="X12" s="47">
        <v>5</v>
      </c>
      <c r="Y12" s="47">
        <v>5</v>
      </c>
    </row>
    <row r="13" spans="1:25" ht="32.4" customHeight="1" x14ac:dyDescent="0.4">
      <c r="A13" s="46" t="s">
        <v>10</v>
      </c>
      <c r="B13" s="47">
        <v>10471</v>
      </c>
      <c r="C13" s="47">
        <v>249634</v>
      </c>
      <c r="D13" s="47">
        <v>260105</v>
      </c>
      <c r="E13" s="47">
        <v>382</v>
      </c>
      <c r="F13" s="47">
        <v>54303</v>
      </c>
      <c r="G13" s="47">
        <v>54685</v>
      </c>
      <c r="H13" s="47">
        <v>0</v>
      </c>
      <c r="I13" s="47">
        <v>11</v>
      </c>
      <c r="J13" s="47">
        <v>11</v>
      </c>
      <c r="K13" s="47">
        <v>0</v>
      </c>
      <c r="L13" s="47">
        <v>3459</v>
      </c>
      <c r="M13" s="47">
        <v>3459</v>
      </c>
      <c r="N13" s="47">
        <v>97</v>
      </c>
      <c r="O13" s="47">
        <v>375</v>
      </c>
      <c r="P13" s="47">
        <v>472</v>
      </c>
      <c r="Q13" s="47">
        <v>2</v>
      </c>
      <c r="R13" s="47">
        <v>178</v>
      </c>
      <c r="S13" s="47">
        <v>180</v>
      </c>
      <c r="T13" s="47">
        <v>0</v>
      </c>
      <c r="U13" s="47">
        <v>1</v>
      </c>
      <c r="V13" s="47">
        <v>1</v>
      </c>
      <c r="W13" s="47">
        <v>0</v>
      </c>
      <c r="X13" s="47">
        <v>6</v>
      </c>
      <c r="Y13" s="47">
        <v>6</v>
      </c>
    </row>
    <row r="14" spans="1:25" ht="32.4" customHeight="1" x14ac:dyDescent="0.4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32.4" customHeight="1" x14ac:dyDescent="0.4">
      <c r="A15" s="46" t="s">
        <v>18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32.4" customHeight="1" x14ac:dyDescent="0.4">
      <c r="A16" s="46" t="s">
        <v>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</row>
    <row r="17" spans="1:25" ht="32.4" customHeight="1" x14ac:dyDescent="0.4">
      <c r="A17" s="46" t="s">
        <v>12</v>
      </c>
      <c r="B17" s="47">
        <v>4639</v>
      </c>
      <c r="C17" s="47">
        <v>50521</v>
      </c>
      <c r="D17" s="47">
        <v>55160</v>
      </c>
      <c r="E17" s="47">
        <v>0</v>
      </c>
      <c r="F17" s="47">
        <v>36</v>
      </c>
      <c r="G17" s="47">
        <v>36</v>
      </c>
      <c r="H17" s="47">
        <v>0</v>
      </c>
      <c r="I17" s="47">
        <v>26</v>
      </c>
      <c r="J17" s="47">
        <v>26</v>
      </c>
      <c r="K17" s="47">
        <v>0</v>
      </c>
      <c r="L17" s="47">
        <v>0</v>
      </c>
      <c r="M17" s="47">
        <v>0</v>
      </c>
      <c r="N17" s="47">
        <v>45</v>
      </c>
      <c r="O17" s="47">
        <v>87</v>
      </c>
      <c r="P17" s="47">
        <v>132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</row>
    <row r="18" spans="1:25" ht="32.4" customHeight="1" x14ac:dyDescent="0.4">
      <c r="A18" s="46" t="s">
        <v>13</v>
      </c>
      <c r="B18" s="47">
        <v>1851</v>
      </c>
      <c r="C18" s="47">
        <v>45077</v>
      </c>
      <c r="D18" s="47">
        <v>46928</v>
      </c>
      <c r="E18" s="47">
        <v>47</v>
      </c>
      <c r="F18" s="47">
        <v>4299</v>
      </c>
      <c r="G18" s="47">
        <v>4346</v>
      </c>
      <c r="H18" s="47">
        <v>1</v>
      </c>
      <c r="I18" s="47">
        <v>32</v>
      </c>
      <c r="J18" s="47">
        <v>33</v>
      </c>
      <c r="K18" s="47">
        <v>0</v>
      </c>
      <c r="L18" s="47">
        <v>2</v>
      </c>
      <c r="M18" s="47">
        <v>2</v>
      </c>
      <c r="N18" s="47">
        <v>9</v>
      </c>
      <c r="O18" s="47">
        <v>12</v>
      </c>
      <c r="P18" s="47">
        <v>21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</row>
    <row r="19" spans="1:25" ht="32.4" customHeight="1" x14ac:dyDescent="0.4">
      <c r="A19" s="46" t="s">
        <v>14</v>
      </c>
      <c r="B19" s="47">
        <v>642</v>
      </c>
      <c r="C19" s="47">
        <v>46037</v>
      </c>
      <c r="D19" s="47">
        <v>46679</v>
      </c>
      <c r="E19" s="47">
        <v>88</v>
      </c>
      <c r="F19" s="47">
        <v>7528</v>
      </c>
      <c r="G19" s="47">
        <v>7616</v>
      </c>
      <c r="H19" s="47">
        <v>0</v>
      </c>
      <c r="I19" s="47">
        <v>32</v>
      </c>
      <c r="J19" s="47">
        <v>32</v>
      </c>
      <c r="K19" s="47">
        <v>0</v>
      </c>
      <c r="L19" s="47">
        <v>14</v>
      </c>
      <c r="M19" s="47">
        <v>14</v>
      </c>
      <c r="N19" s="47">
        <v>0</v>
      </c>
      <c r="O19" s="47">
        <v>22</v>
      </c>
      <c r="P19" s="47">
        <v>22</v>
      </c>
      <c r="Q19" s="47">
        <v>0</v>
      </c>
      <c r="R19" s="47">
        <v>5</v>
      </c>
      <c r="S19" s="47">
        <v>5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</row>
    <row r="20" spans="1:25" ht="32.4" customHeight="1" x14ac:dyDescent="0.4">
      <c r="A20" s="46" t="s">
        <v>15</v>
      </c>
      <c r="B20" s="47">
        <v>219</v>
      </c>
      <c r="C20" s="47">
        <v>16905</v>
      </c>
      <c r="D20" s="47">
        <v>17124</v>
      </c>
      <c r="E20" s="47">
        <v>15</v>
      </c>
      <c r="F20" s="47">
        <v>2840</v>
      </c>
      <c r="G20" s="47">
        <v>2855</v>
      </c>
      <c r="H20" s="47">
        <v>0</v>
      </c>
      <c r="I20" s="47">
        <v>37</v>
      </c>
      <c r="J20" s="47">
        <v>37</v>
      </c>
      <c r="K20" s="47">
        <v>0</v>
      </c>
      <c r="L20" s="47">
        <v>42</v>
      </c>
      <c r="M20" s="47">
        <v>42</v>
      </c>
      <c r="N20" s="47">
        <v>0</v>
      </c>
      <c r="O20" s="47">
        <v>9</v>
      </c>
      <c r="P20" s="47">
        <v>9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</row>
    <row r="21" spans="1:25" ht="32.4" customHeight="1" x14ac:dyDescent="0.4">
      <c r="A21" s="46" t="s">
        <v>16</v>
      </c>
      <c r="B21" s="47">
        <v>4</v>
      </c>
      <c r="C21" s="47">
        <v>1620</v>
      </c>
      <c r="D21" s="47">
        <v>1624</v>
      </c>
      <c r="E21" s="47">
        <v>0</v>
      </c>
      <c r="F21" s="47">
        <v>1122</v>
      </c>
      <c r="G21" s="47">
        <v>1122</v>
      </c>
      <c r="H21" s="47">
        <v>0</v>
      </c>
      <c r="I21" s="47">
        <v>4</v>
      </c>
      <c r="J21" s="47">
        <v>4</v>
      </c>
      <c r="K21" s="47">
        <v>0</v>
      </c>
      <c r="L21" s="47">
        <v>7</v>
      </c>
      <c r="M21" s="47">
        <v>7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</row>
    <row r="22" spans="1:25" ht="32.4" customHeight="1" x14ac:dyDescent="0.4">
      <c r="A22" s="46" t="s">
        <v>17</v>
      </c>
      <c r="B22" s="47">
        <v>1</v>
      </c>
      <c r="C22" s="47">
        <v>847</v>
      </c>
      <c r="D22" s="47">
        <v>848</v>
      </c>
      <c r="E22" s="47">
        <v>4</v>
      </c>
      <c r="F22" s="47">
        <v>1026</v>
      </c>
      <c r="G22" s="47">
        <v>1030</v>
      </c>
      <c r="H22" s="47">
        <v>0</v>
      </c>
      <c r="I22" s="47">
        <v>7</v>
      </c>
      <c r="J22" s="47">
        <v>7</v>
      </c>
      <c r="K22" s="47">
        <v>0</v>
      </c>
      <c r="L22" s="47">
        <v>39</v>
      </c>
      <c r="M22" s="47">
        <v>39</v>
      </c>
      <c r="N22" s="47">
        <v>0</v>
      </c>
      <c r="O22" s="47">
        <v>1</v>
      </c>
      <c r="P22" s="47">
        <v>1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spans="1:25" ht="32.4" customHeight="1" x14ac:dyDescent="0.4">
      <c r="A23" s="46" t="s">
        <v>10</v>
      </c>
      <c r="B23" s="47">
        <v>7355</v>
      </c>
      <c r="C23" s="47">
        <v>160160</v>
      </c>
      <c r="D23" s="47">
        <v>167515</v>
      </c>
      <c r="E23" s="47">
        <v>150</v>
      </c>
      <c r="F23" s="47">
        <v>15825</v>
      </c>
      <c r="G23" s="47">
        <v>15975</v>
      </c>
      <c r="H23" s="47">
        <v>1</v>
      </c>
      <c r="I23" s="47">
        <v>131</v>
      </c>
      <c r="J23" s="47">
        <v>132</v>
      </c>
      <c r="K23" s="47">
        <v>0</v>
      </c>
      <c r="L23" s="47">
        <v>65</v>
      </c>
      <c r="M23" s="47">
        <v>65</v>
      </c>
      <c r="N23" s="47">
        <v>54</v>
      </c>
      <c r="O23" s="47">
        <v>130</v>
      </c>
      <c r="P23" s="47">
        <v>184</v>
      </c>
      <c r="Q23" s="47">
        <v>0</v>
      </c>
      <c r="R23" s="47">
        <v>5</v>
      </c>
      <c r="S23" s="47">
        <v>5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</row>
  </sheetData>
  <mergeCells count="12">
    <mergeCell ref="Q4:S4"/>
    <mergeCell ref="W4:Y4"/>
    <mergeCell ref="B4:D4"/>
    <mergeCell ref="E4:G4"/>
    <mergeCell ref="K4:M4"/>
    <mergeCell ref="N4:P4"/>
    <mergeCell ref="A1:Y1"/>
    <mergeCell ref="A2:Y2"/>
    <mergeCell ref="B3:M3"/>
    <mergeCell ref="N3:Y3"/>
    <mergeCell ref="H4:J4"/>
    <mergeCell ref="T4:V4"/>
  </mergeCells>
  <phoneticPr fontId="1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selection activeCell="D39" sqref="D39"/>
    </sheetView>
  </sheetViews>
  <sheetFormatPr defaultRowHeight="16.2" x14ac:dyDescent="0.3"/>
  <cols>
    <col min="1" max="1" width="8.21875" style="55" customWidth="1"/>
    <col min="2" max="2" width="11" customWidth="1"/>
    <col min="3" max="3" width="9" bestFit="1" customWidth="1"/>
    <col min="4" max="5" width="9.77734375" bestFit="1" customWidth="1"/>
    <col min="6" max="6" width="9" bestFit="1" customWidth="1"/>
    <col min="7" max="8" width="9.77734375" bestFit="1" customWidth="1"/>
    <col min="9" max="11" width="9" bestFit="1" customWidth="1"/>
    <col min="12" max="12" width="10.6640625" customWidth="1"/>
    <col min="13" max="13" width="9" bestFit="1" customWidth="1"/>
    <col min="14" max="14" width="10.77734375" customWidth="1"/>
    <col min="15" max="15" width="11.6640625" style="66" customWidth="1"/>
  </cols>
  <sheetData>
    <row r="1" spans="1:15" ht="24.6" x14ac:dyDescent="0.4">
      <c r="A1" s="48"/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60"/>
    </row>
    <row r="2" spans="1:15" ht="25.2" thickBot="1" x14ac:dyDescent="0.5">
      <c r="A2" s="48"/>
      <c r="B2" s="16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60"/>
    </row>
    <row r="3" spans="1:15" ht="16.8" thickTop="1" x14ac:dyDescent="0.3">
      <c r="A3" s="49" t="s">
        <v>46</v>
      </c>
      <c r="B3" s="1"/>
      <c r="C3" s="17" t="s">
        <v>1</v>
      </c>
      <c r="D3" s="17"/>
      <c r="E3" s="17"/>
      <c r="F3" s="17"/>
      <c r="G3" s="17"/>
      <c r="H3" s="17"/>
      <c r="I3" s="19" t="s">
        <v>2</v>
      </c>
      <c r="J3" s="20"/>
      <c r="K3" s="20"/>
      <c r="L3" s="20"/>
      <c r="M3" s="20"/>
      <c r="N3" s="20"/>
      <c r="O3" s="61" t="s">
        <v>51</v>
      </c>
    </row>
    <row r="4" spans="1:15" x14ac:dyDescent="0.3">
      <c r="A4" s="50"/>
      <c r="B4" s="2"/>
      <c r="C4" s="12" t="s">
        <v>3</v>
      </c>
      <c r="D4" s="13"/>
      <c r="E4" s="13"/>
      <c r="F4" s="10" t="s">
        <v>4</v>
      </c>
      <c r="G4" s="10"/>
      <c r="H4" s="10"/>
      <c r="I4" s="12" t="s">
        <v>3</v>
      </c>
      <c r="J4" s="13"/>
      <c r="K4" s="13"/>
      <c r="L4" s="10" t="s">
        <v>4</v>
      </c>
      <c r="M4" s="10"/>
      <c r="N4" s="10"/>
      <c r="O4" s="62"/>
    </row>
    <row r="5" spans="1:15" x14ac:dyDescent="0.3">
      <c r="A5" s="50"/>
      <c r="B5" s="8" t="s">
        <v>19</v>
      </c>
      <c r="C5" s="3" t="s">
        <v>8</v>
      </c>
      <c r="D5" s="4" t="s">
        <v>9</v>
      </c>
      <c r="E5" s="4" t="s">
        <v>10</v>
      </c>
      <c r="F5" s="4" t="s">
        <v>8</v>
      </c>
      <c r="G5" s="4" t="s">
        <v>9</v>
      </c>
      <c r="H5" s="4" t="s">
        <v>10</v>
      </c>
      <c r="I5" s="6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62"/>
    </row>
    <row r="6" spans="1:15" ht="19.8" x14ac:dyDescent="0.4">
      <c r="A6" s="50"/>
      <c r="B6" s="7" t="s">
        <v>20</v>
      </c>
      <c r="C6" s="83">
        <v>1319</v>
      </c>
      <c r="D6" s="83">
        <v>27808</v>
      </c>
      <c r="E6" s="83">
        <v>29127</v>
      </c>
      <c r="F6" s="83">
        <v>11</v>
      </c>
      <c r="G6" s="83">
        <v>2014</v>
      </c>
      <c r="H6" s="83">
        <v>2025</v>
      </c>
      <c r="I6" s="83">
        <v>8</v>
      </c>
      <c r="J6" s="83">
        <v>37</v>
      </c>
      <c r="K6" s="83">
        <v>45</v>
      </c>
      <c r="L6" s="83">
        <v>0</v>
      </c>
      <c r="M6" s="83">
        <v>1</v>
      </c>
      <c r="N6" s="83">
        <v>1</v>
      </c>
      <c r="O6" s="63">
        <f>E6+H6+K6+N6</f>
        <v>31198</v>
      </c>
    </row>
    <row r="7" spans="1:15" ht="19.8" x14ac:dyDescent="0.4">
      <c r="A7" s="50"/>
      <c r="B7" s="7" t="s">
        <v>21</v>
      </c>
      <c r="C7" s="83">
        <v>1090</v>
      </c>
      <c r="D7" s="83">
        <v>21364</v>
      </c>
      <c r="E7" s="83">
        <v>22454</v>
      </c>
      <c r="F7" s="83">
        <v>24</v>
      </c>
      <c r="G7" s="83">
        <v>1619</v>
      </c>
      <c r="H7" s="83">
        <v>1643</v>
      </c>
      <c r="I7" s="83">
        <v>15</v>
      </c>
      <c r="J7" s="83">
        <v>21</v>
      </c>
      <c r="K7" s="83">
        <v>36</v>
      </c>
      <c r="L7" s="83">
        <v>0</v>
      </c>
      <c r="M7" s="83">
        <v>0</v>
      </c>
      <c r="N7" s="83">
        <v>0</v>
      </c>
      <c r="O7" s="63">
        <f t="shared" ref="O7:O30" si="0">E7+H7+K7+N7</f>
        <v>24133</v>
      </c>
    </row>
    <row r="8" spans="1:15" ht="19.8" x14ac:dyDescent="0.4">
      <c r="A8" s="50"/>
      <c r="B8" s="7" t="s">
        <v>22</v>
      </c>
      <c r="C8" s="83">
        <v>654</v>
      </c>
      <c r="D8" s="83">
        <v>13924</v>
      </c>
      <c r="E8" s="83">
        <v>14578</v>
      </c>
      <c r="F8" s="83">
        <v>6</v>
      </c>
      <c r="G8" s="83">
        <v>1505</v>
      </c>
      <c r="H8" s="83">
        <v>1511</v>
      </c>
      <c r="I8" s="83">
        <v>2</v>
      </c>
      <c r="J8" s="83">
        <v>5</v>
      </c>
      <c r="K8" s="83">
        <v>7</v>
      </c>
      <c r="L8" s="83">
        <v>0</v>
      </c>
      <c r="M8" s="83">
        <v>1</v>
      </c>
      <c r="N8" s="83">
        <v>1</v>
      </c>
      <c r="O8" s="63">
        <f t="shared" si="0"/>
        <v>16097</v>
      </c>
    </row>
    <row r="9" spans="1:15" ht="19.8" x14ac:dyDescent="0.4">
      <c r="A9" s="50"/>
      <c r="B9" s="7" t="s">
        <v>23</v>
      </c>
      <c r="C9" s="83">
        <v>755</v>
      </c>
      <c r="D9" s="83">
        <v>21176</v>
      </c>
      <c r="E9" s="83">
        <v>21931</v>
      </c>
      <c r="F9" s="83">
        <v>13</v>
      </c>
      <c r="G9" s="83">
        <v>2383</v>
      </c>
      <c r="H9" s="83">
        <v>2396</v>
      </c>
      <c r="I9" s="83">
        <v>4</v>
      </c>
      <c r="J9" s="83">
        <v>11</v>
      </c>
      <c r="K9" s="83">
        <v>15</v>
      </c>
      <c r="L9" s="83">
        <v>0</v>
      </c>
      <c r="M9" s="83">
        <v>0</v>
      </c>
      <c r="N9" s="83">
        <v>0</v>
      </c>
      <c r="O9" s="63">
        <f t="shared" si="0"/>
        <v>24342</v>
      </c>
    </row>
    <row r="10" spans="1:15" ht="19.8" x14ac:dyDescent="0.4">
      <c r="A10" s="50"/>
      <c r="B10" s="7" t="s">
        <v>24</v>
      </c>
      <c r="C10" s="83">
        <v>99</v>
      </c>
      <c r="D10" s="83">
        <v>2004</v>
      </c>
      <c r="E10" s="83">
        <v>2103</v>
      </c>
      <c r="F10" s="83">
        <v>1</v>
      </c>
      <c r="G10" s="83">
        <v>227</v>
      </c>
      <c r="H10" s="83">
        <v>228</v>
      </c>
      <c r="I10" s="83">
        <v>0</v>
      </c>
      <c r="J10" s="83">
        <v>1</v>
      </c>
      <c r="K10" s="83">
        <v>1</v>
      </c>
      <c r="L10" s="83">
        <v>0</v>
      </c>
      <c r="M10" s="83">
        <v>0</v>
      </c>
      <c r="N10" s="83">
        <v>0</v>
      </c>
      <c r="O10" s="63">
        <f t="shared" si="0"/>
        <v>2332</v>
      </c>
    </row>
    <row r="11" spans="1:15" ht="19.8" x14ac:dyDescent="0.4">
      <c r="A11" s="50"/>
      <c r="B11" s="7" t="s">
        <v>25</v>
      </c>
      <c r="C11" s="83">
        <v>118</v>
      </c>
      <c r="D11" s="83">
        <v>3439</v>
      </c>
      <c r="E11" s="83">
        <v>3557</v>
      </c>
      <c r="F11" s="83">
        <v>2</v>
      </c>
      <c r="G11" s="83">
        <v>329</v>
      </c>
      <c r="H11" s="83">
        <v>331</v>
      </c>
      <c r="I11" s="83">
        <v>1</v>
      </c>
      <c r="J11" s="83">
        <v>2</v>
      </c>
      <c r="K11" s="83">
        <v>3</v>
      </c>
      <c r="L11" s="83">
        <v>0</v>
      </c>
      <c r="M11" s="83">
        <v>0</v>
      </c>
      <c r="N11" s="83">
        <v>0</v>
      </c>
      <c r="O11" s="63">
        <f t="shared" si="0"/>
        <v>3891</v>
      </c>
    </row>
    <row r="12" spans="1:15" ht="19.8" x14ac:dyDescent="0.4">
      <c r="A12" s="50"/>
      <c r="B12" s="7" t="s">
        <v>26</v>
      </c>
      <c r="C12" s="83">
        <v>168</v>
      </c>
      <c r="D12" s="83">
        <v>3264</v>
      </c>
      <c r="E12" s="83">
        <v>3432</v>
      </c>
      <c r="F12" s="83">
        <v>3</v>
      </c>
      <c r="G12" s="83">
        <v>314</v>
      </c>
      <c r="H12" s="83">
        <v>317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63">
        <f t="shared" si="0"/>
        <v>3749</v>
      </c>
    </row>
    <row r="13" spans="1:15" ht="19.8" x14ac:dyDescent="0.4">
      <c r="A13" s="50"/>
      <c r="B13" s="7" t="s">
        <v>27</v>
      </c>
      <c r="C13" s="83">
        <v>917</v>
      </c>
      <c r="D13" s="83">
        <v>17645</v>
      </c>
      <c r="E13" s="83">
        <v>18562</v>
      </c>
      <c r="F13" s="83">
        <v>7</v>
      </c>
      <c r="G13" s="83">
        <v>2335</v>
      </c>
      <c r="H13" s="83">
        <v>2342</v>
      </c>
      <c r="I13" s="83">
        <v>11</v>
      </c>
      <c r="J13" s="83">
        <v>32</v>
      </c>
      <c r="K13" s="83">
        <v>43</v>
      </c>
      <c r="L13" s="83">
        <v>0</v>
      </c>
      <c r="M13" s="83">
        <v>1</v>
      </c>
      <c r="N13" s="83">
        <v>1</v>
      </c>
      <c r="O13" s="63">
        <f t="shared" si="0"/>
        <v>20948</v>
      </c>
    </row>
    <row r="14" spans="1:15" ht="19.8" x14ac:dyDescent="0.4">
      <c r="A14" s="50"/>
      <c r="B14" s="7" t="s">
        <v>28</v>
      </c>
      <c r="C14" s="83">
        <v>450</v>
      </c>
      <c r="D14" s="83">
        <v>14523</v>
      </c>
      <c r="E14" s="83">
        <v>14973</v>
      </c>
      <c r="F14" s="83">
        <v>7</v>
      </c>
      <c r="G14" s="83">
        <v>1759</v>
      </c>
      <c r="H14" s="83">
        <v>1766</v>
      </c>
      <c r="I14" s="83">
        <v>1</v>
      </c>
      <c r="J14" s="83">
        <v>2</v>
      </c>
      <c r="K14" s="83">
        <v>3</v>
      </c>
      <c r="L14" s="83">
        <v>0</v>
      </c>
      <c r="M14" s="83">
        <v>2</v>
      </c>
      <c r="N14" s="83">
        <v>2</v>
      </c>
      <c r="O14" s="63">
        <f t="shared" si="0"/>
        <v>16744</v>
      </c>
    </row>
    <row r="15" spans="1:15" ht="19.8" x14ac:dyDescent="0.4">
      <c r="A15" s="50"/>
      <c r="B15" s="7" t="s">
        <v>29</v>
      </c>
      <c r="C15" s="83">
        <v>120</v>
      </c>
      <c r="D15" s="83">
        <v>2999</v>
      </c>
      <c r="E15" s="83">
        <v>3119</v>
      </c>
      <c r="F15" s="83">
        <v>8</v>
      </c>
      <c r="G15" s="83">
        <v>442</v>
      </c>
      <c r="H15" s="83">
        <v>450</v>
      </c>
      <c r="I15" s="83">
        <v>0</v>
      </c>
      <c r="J15" s="83">
        <v>1</v>
      </c>
      <c r="K15" s="83">
        <v>1</v>
      </c>
      <c r="L15" s="83">
        <v>0</v>
      </c>
      <c r="M15" s="83">
        <v>0</v>
      </c>
      <c r="N15" s="83">
        <v>0</v>
      </c>
      <c r="O15" s="63">
        <f t="shared" si="0"/>
        <v>3570</v>
      </c>
    </row>
    <row r="16" spans="1:15" ht="19.8" x14ac:dyDescent="0.4">
      <c r="A16" s="50"/>
      <c r="B16" s="7" t="s">
        <v>30</v>
      </c>
      <c r="C16" s="83">
        <v>147</v>
      </c>
      <c r="D16" s="83">
        <v>3390</v>
      </c>
      <c r="E16" s="83">
        <v>3537</v>
      </c>
      <c r="F16" s="83">
        <v>4</v>
      </c>
      <c r="G16" s="83">
        <v>411</v>
      </c>
      <c r="H16" s="83">
        <v>415</v>
      </c>
      <c r="I16" s="83">
        <v>0</v>
      </c>
      <c r="J16" s="83">
        <v>1</v>
      </c>
      <c r="K16" s="83">
        <v>1</v>
      </c>
      <c r="L16" s="83">
        <v>0</v>
      </c>
      <c r="M16" s="83">
        <v>0</v>
      </c>
      <c r="N16" s="83">
        <v>0</v>
      </c>
      <c r="O16" s="63">
        <f t="shared" si="0"/>
        <v>3953</v>
      </c>
    </row>
    <row r="17" spans="1:15" ht="19.8" x14ac:dyDescent="0.4">
      <c r="A17" s="50"/>
      <c r="B17" s="7" t="s">
        <v>31</v>
      </c>
      <c r="C17" s="83">
        <v>104</v>
      </c>
      <c r="D17" s="83">
        <v>2314</v>
      </c>
      <c r="E17" s="83">
        <v>2418</v>
      </c>
      <c r="F17" s="83">
        <v>19</v>
      </c>
      <c r="G17" s="83">
        <v>465</v>
      </c>
      <c r="H17" s="83">
        <v>484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63">
        <f t="shared" si="0"/>
        <v>2902</v>
      </c>
    </row>
    <row r="18" spans="1:15" ht="19.8" x14ac:dyDescent="0.4">
      <c r="A18" s="50"/>
      <c r="B18" s="7" t="s">
        <v>32</v>
      </c>
      <c r="C18" s="83">
        <v>420</v>
      </c>
      <c r="D18" s="83">
        <v>7605</v>
      </c>
      <c r="E18" s="83">
        <v>8025</v>
      </c>
      <c r="F18" s="83">
        <v>11</v>
      </c>
      <c r="G18" s="83">
        <v>691</v>
      </c>
      <c r="H18" s="83">
        <v>702</v>
      </c>
      <c r="I18" s="83">
        <v>1</v>
      </c>
      <c r="J18" s="83">
        <v>2</v>
      </c>
      <c r="K18" s="83">
        <v>3</v>
      </c>
      <c r="L18" s="83">
        <v>0</v>
      </c>
      <c r="M18" s="83">
        <v>0</v>
      </c>
      <c r="N18" s="83">
        <v>0</v>
      </c>
      <c r="O18" s="63">
        <f t="shared" si="0"/>
        <v>8730</v>
      </c>
    </row>
    <row r="19" spans="1:15" ht="19.8" x14ac:dyDescent="0.4">
      <c r="A19" s="50"/>
      <c r="B19" s="7" t="s">
        <v>33</v>
      </c>
      <c r="C19" s="83">
        <v>181</v>
      </c>
      <c r="D19" s="83">
        <v>2497</v>
      </c>
      <c r="E19" s="83">
        <v>2678</v>
      </c>
      <c r="F19" s="83">
        <v>6</v>
      </c>
      <c r="G19" s="83">
        <v>303</v>
      </c>
      <c r="H19" s="83">
        <v>309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63">
        <f t="shared" si="0"/>
        <v>2987</v>
      </c>
    </row>
    <row r="20" spans="1:15" ht="19.8" x14ac:dyDescent="0.4">
      <c r="A20" s="50"/>
      <c r="B20" s="7" t="s">
        <v>34</v>
      </c>
      <c r="C20" s="83">
        <v>167</v>
      </c>
      <c r="D20" s="83">
        <v>3605</v>
      </c>
      <c r="E20" s="83">
        <v>3772</v>
      </c>
      <c r="F20" s="83">
        <v>8</v>
      </c>
      <c r="G20" s="83">
        <v>457</v>
      </c>
      <c r="H20" s="83">
        <v>465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63">
        <f t="shared" si="0"/>
        <v>4237</v>
      </c>
    </row>
    <row r="21" spans="1:15" ht="19.8" x14ac:dyDescent="0.4">
      <c r="A21" s="50"/>
      <c r="B21" s="7" t="s">
        <v>35</v>
      </c>
      <c r="C21" s="83">
        <v>161</v>
      </c>
      <c r="D21" s="83">
        <v>3055</v>
      </c>
      <c r="E21" s="83">
        <v>3216</v>
      </c>
      <c r="F21" s="83">
        <v>6</v>
      </c>
      <c r="G21" s="83">
        <v>238</v>
      </c>
      <c r="H21" s="83">
        <v>244</v>
      </c>
      <c r="I21" s="83">
        <v>0</v>
      </c>
      <c r="J21" s="83">
        <v>5</v>
      </c>
      <c r="K21" s="83">
        <v>5</v>
      </c>
      <c r="L21" s="83">
        <v>0</v>
      </c>
      <c r="M21" s="83">
        <v>0</v>
      </c>
      <c r="N21" s="83">
        <v>0</v>
      </c>
      <c r="O21" s="63">
        <f t="shared" si="0"/>
        <v>3465</v>
      </c>
    </row>
    <row r="22" spans="1:15" ht="19.8" x14ac:dyDescent="0.4">
      <c r="A22" s="50"/>
      <c r="B22" s="7" t="s">
        <v>36</v>
      </c>
      <c r="C22" s="83">
        <v>223</v>
      </c>
      <c r="D22" s="83">
        <v>5313</v>
      </c>
      <c r="E22" s="83">
        <v>5536</v>
      </c>
      <c r="F22" s="83">
        <v>12</v>
      </c>
      <c r="G22" s="83">
        <v>788</v>
      </c>
      <c r="H22" s="83">
        <v>800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63">
        <f t="shared" si="0"/>
        <v>6336</v>
      </c>
    </row>
    <row r="23" spans="1:15" ht="19.8" x14ac:dyDescent="0.4">
      <c r="A23" s="50"/>
      <c r="B23" s="7" t="s">
        <v>37</v>
      </c>
      <c r="C23" s="83">
        <v>14</v>
      </c>
      <c r="D23" s="83">
        <v>409</v>
      </c>
      <c r="E23" s="83">
        <v>423</v>
      </c>
      <c r="F23" s="83">
        <v>0</v>
      </c>
      <c r="G23" s="83">
        <v>64</v>
      </c>
      <c r="H23" s="83">
        <v>64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63">
        <f t="shared" si="0"/>
        <v>487</v>
      </c>
    </row>
    <row r="24" spans="1:15" ht="19.8" x14ac:dyDescent="0.4">
      <c r="A24" s="50"/>
      <c r="B24" s="7" t="s">
        <v>38</v>
      </c>
      <c r="C24" s="83">
        <v>216</v>
      </c>
      <c r="D24" s="83">
        <v>3188</v>
      </c>
      <c r="E24" s="83">
        <v>3404</v>
      </c>
      <c r="F24" s="83">
        <v>5</v>
      </c>
      <c r="G24" s="83">
        <v>236</v>
      </c>
      <c r="H24" s="83">
        <v>241</v>
      </c>
      <c r="I24" s="83">
        <v>10</v>
      </c>
      <c r="J24" s="83">
        <v>11</v>
      </c>
      <c r="K24" s="83">
        <v>21</v>
      </c>
      <c r="L24" s="83">
        <v>0</v>
      </c>
      <c r="M24" s="83">
        <v>0</v>
      </c>
      <c r="N24" s="83">
        <v>0</v>
      </c>
      <c r="O24" s="63">
        <f t="shared" si="0"/>
        <v>3666</v>
      </c>
    </row>
    <row r="25" spans="1:15" ht="19.8" x14ac:dyDescent="0.4">
      <c r="A25" s="50"/>
      <c r="B25" s="7" t="s">
        <v>39</v>
      </c>
      <c r="C25" s="83">
        <v>56</v>
      </c>
      <c r="D25" s="83">
        <v>1495</v>
      </c>
      <c r="E25" s="83">
        <v>1551</v>
      </c>
      <c r="F25" s="83">
        <v>1</v>
      </c>
      <c r="G25" s="83">
        <v>182</v>
      </c>
      <c r="H25" s="83">
        <v>183</v>
      </c>
      <c r="I25" s="83">
        <v>1</v>
      </c>
      <c r="J25" s="83">
        <v>0</v>
      </c>
      <c r="K25" s="83">
        <v>1</v>
      </c>
      <c r="L25" s="83">
        <v>0</v>
      </c>
      <c r="M25" s="83">
        <v>0</v>
      </c>
      <c r="N25" s="83">
        <v>0</v>
      </c>
      <c r="O25" s="63">
        <f t="shared" si="0"/>
        <v>1735</v>
      </c>
    </row>
    <row r="26" spans="1:15" ht="19.8" x14ac:dyDescent="0.4">
      <c r="A26" s="50"/>
      <c r="B26" s="7" t="s">
        <v>40</v>
      </c>
      <c r="C26" s="83">
        <v>14</v>
      </c>
      <c r="D26" s="83">
        <v>285</v>
      </c>
      <c r="E26" s="83">
        <v>299</v>
      </c>
      <c r="F26" s="83">
        <v>0</v>
      </c>
      <c r="G26" s="83">
        <v>38</v>
      </c>
      <c r="H26" s="83">
        <v>38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63">
        <f t="shared" si="0"/>
        <v>337</v>
      </c>
    </row>
    <row r="27" spans="1:15" ht="19.8" x14ac:dyDescent="0.4">
      <c r="A27" s="50"/>
      <c r="B27" s="7" t="s">
        <v>41</v>
      </c>
      <c r="C27" s="83">
        <v>10</v>
      </c>
      <c r="D27" s="83">
        <v>49</v>
      </c>
      <c r="E27" s="83">
        <v>59</v>
      </c>
      <c r="F27" s="83">
        <v>0</v>
      </c>
      <c r="G27" s="83">
        <v>3</v>
      </c>
      <c r="H27" s="83">
        <v>3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63">
        <f t="shared" si="0"/>
        <v>62</v>
      </c>
    </row>
    <row r="28" spans="1:15" ht="19.8" x14ac:dyDescent="0.4">
      <c r="A28" s="50"/>
      <c r="B28" s="67" t="s">
        <v>10</v>
      </c>
      <c r="C28" s="84">
        <v>7403</v>
      </c>
      <c r="D28" s="84">
        <v>161351</v>
      </c>
      <c r="E28" s="84">
        <v>168754</v>
      </c>
      <c r="F28" s="84">
        <v>154</v>
      </c>
      <c r="G28" s="84">
        <v>16803</v>
      </c>
      <c r="H28" s="84">
        <v>16957</v>
      </c>
      <c r="I28" s="84">
        <v>54</v>
      </c>
      <c r="J28" s="84">
        <v>131</v>
      </c>
      <c r="K28" s="84">
        <v>185</v>
      </c>
      <c r="L28" s="84">
        <v>0</v>
      </c>
      <c r="M28" s="84">
        <v>5</v>
      </c>
      <c r="N28" s="84">
        <v>5</v>
      </c>
      <c r="O28" s="64">
        <f t="shared" si="0"/>
        <v>185901</v>
      </c>
    </row>
    <row r="29" spans="1:15" ht="19.8" x14ac:dyDescent="0.4">
      <c r="A29" s="51"/>
      <c r="B29" s="82" t="s">
        <v>42</v>
      </c>
      <c r="C29" s="85">
        <v>10593</v>
      </c>
      <c r="D29" s="85">
        <v>251652</v>
      </c>
      <c r="E29" s="85">
        <f>SUM(C29:D29)</f>
        <v>262245</v>
      </c>
      <c r="F29" s="85">
        <v>401</v>
      </c>
      <c r="G29" s="85">
        <v>54942</v>
      </c>
      <c r="H29" s="85">
        <f>SUM(F29:G29)</f>
        <v>55343</v>
      </c>
      <c r="I29" s="85">
        <v>97</v>
      </c>
      <c r="J29" s="85">
        <v>380</v>
      </c>
      <c r="K29" s="85">
        <f>SUM(I29:J29)</f>
        <v>477</v>
      </c>
      <c r="L29" s="85">
        <v>2</v>
      </c>
      <c r="M29" s="85">
        <v>187</v>
      </c>
      <c r="N29" s="85">
        <f>SUM(L29:M29)</f>
        <v>189</v>
      </c>
      <c r="O29" s="65">
        <f t="shared" si="0"/>
        <v>318254</v>
      </c>
    </row>
    <row r="30" spans="1:15" ht="19.8" x14ac:dyDescent="0.4">
      <c r="A30" s="52"/>
      <c r="B30" s="82" t="s">
        <v>43</v>
      </c>
      <c r="C30" s="85">
        <v>10593</v>
      </c>
      <c r="D30" s="85">
        <v>251652</v>
      </c>
      <c r="E30" s="85">
        <f>SUM(C30:D30)</f>
        <v>262245</v>
      </c>
      <c r="F30" s="85">
        <v>2332</v>
      </c>
      <c r="G30" s="85">
        <v>215042</v>
      </c>
      <c r="H30" s="85">
        <f>SUM(F30:G30)</f>
        <v>217374</v>
      </c>
      <c r="I30" s="85">
        <v>97</v>
      </c>
      <c r="J30" s="85">
        <v>380</v>
      </c>
      <c r="K30" s="85">
        <f>SUM(I30:J30)</f>
        <v>477</v>
      </c>
      <c r="L30" s="85">
        <v>3</v>
      </c>
      <c r="M30" s="85">
        <v>289</v>
      </c>
      <c r="N30" s="85">
        <f>SUM(L30:M30)</f>
        <v>292</v>
      </c>
      <c r="O30" s="65">
        <f t="shared" si="0"/>
        <v>480388</v>
      </c>
    </row>
    <row r="31" spans="1:15" s="73" customFormat="1" ht="19.8" x14ac:dyDescent="0.4">
      <c r="A31" s="53" t="s">
        <v>47</v>
      </c>
      <c r="B31" s="72">
        <f>O28/O29</f>
        <v>0.58412777215683076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9.8" x14ac:dyDescent="0.4">
      <c r="A32" s="54" t="s">
        <v>47</v>
      </c>
      <c r="B32" s="74">
        <f>O28/(O29-G32)</f>
        <v>0.62884059196617337</v>
      </c>
      <c r="C32" s="74"/>
      <c r="D32" s="54" t="s">
        <v>53</v>
      </c>
      <c r="E32" s="54"/>
      <c r="F32" s="54"/>
      <c r="G32" s="75">
        <f>age!D12+age!G12+age!P12+age!S12</f>
        <v>22629</v>
      </c>
      <c r="H32" s="54" t="s">
        <v>54</v>
      </c>
      <c r="I32" s="54"/>
      <c r="J32" s="54"/>
      <c r="K32" s="76"/>
      <c r="L32" s="76" t="s">
        <v>55</v>
      </c>
      <c r="M32" s="76" t="s">
        <v>56</v>
      </c>
      <c r="N32" s="69" t="s">
        <v>57</v>
      </c>
      <c r="O32" s="69" t="s">
        <v>52</v>
      </c>
    </row>
    <row r="33" spans="1:15" ht="19.8" x14ac:dyDescent="0.4">
      <c r="A33" s="54" t="s">
        <v>48</v>
      </c>
      <c r="B33" s="54"/>
      <c r="C33" s="54"/>
      <c r="D33" s="54"/>
      <c r="E33" s="54"/>
      <c r="F33" s="54"/>
      <c r="G33" s="54"/>
      <c r="H33" s="54"/>
      <c r="I33" s="54"/>
      <c r="J33" s="54"/>
      <c r="K33" s="76" t="s">
        <v>58</v>
      </c>
      <c r="L33" s="77">
        <f>C28+I28</f>
        <v>7457</v>
      </c>
      <c r="M33" s="77">
        <f>F28+L28</f>
        <v>154</v>
      </c>
      <c r="N33" s="78">
        <f>SUM(L33:M33)</f>
        <v>7611</v>
      </c>
      <c r="O33" s="70">
        <f>N33/N35</f>
        <v>4.0941146093888679E-2</v>
      </c>
    </row>
    <row r="34" spans="1:15" ht="19.8" x14ac:dyDescent="0.4">
      <c r="A34" s="54" t="s">
        <v>49</v>
      </c>
      <c r="B34" s="54"/>
      <c r="C34" s="54"/>
      <c r="D34" s="54"/>
      <c r="E34" s="54"/>
      <c r="F34" s="54"/>
      <c r="G34" s="54"/>
      <c r="H34" s="54"/>
      <c r="I34" s="54"/>
      <c r="J34" s="54"/>
      <c r="K34" s="79" t="s">
        <v>59</v>
      </c>
      <c r="L34" s="77">
        <f>D28+J28</f>
        <v>161482</v>
      </c>
      <c r="M34" s="77">
        <f>G28+M28</f>
        <v>16808</v>
      </c>
      <c r="N34" s="78">
        <f>SUM(L34:M34)</f>
        <v>178290</v>
      </c>
      <c r="O34" s="70">
        <f>N34/N35</f>
        <v>0.95905885390611134</v>
      </c>
    </row>
    <row r="35" spans="1:15" ht="19.8" x14ac:dyDescent="0.4">
      <c r="A35" s="54" t="s">
        <v>50</v>
      </c>
      <c r="B35" s="54"/>
      <c r="C35" s="54"/>
      <c r="D35" s="54"/>
      <c r="E35" s="54"/>
      <c r="F35" s="54"/>
      <c r="G35" s="54"/>
      <c r="H35" s="54"/>
      <c r="I35" s="54"/>
      <c r="J35" s="54"/>
      <c r="K35" s="69" t="s">
        <v>10</v>
      </c>
      <c r="L35" s="80">
        <f>SUM(L33:L34)</f>
        <v>168939</v>
      </c>
      <c r="M35" s="80">
        <f>SUM(M33:M34)</f>
        <v>16962</v>
      </c>
      <c r="N35" s="78">
        <f>SUM(L35:M35)</f>
        <v>185901</v>
      </c>
      <c r="O35" s="70">
        <f>SUM(O33:O34)</f>
        <v>1</v>
      </c>
    </row>
    <row r="36" spans="1:15" ht="19.8" x14ac:dyDescent="0.4">
      <c r="A36" s="48"/>
      <c r="B36" s="54"/>
      <c r="C36" s="54"/>
      <c r="D36" s="54"/>
      <c r="E36" s="54"/>
      <c r="F36" s="54"/>
      <c r="G36" s="54"/>
      <c r="H36" s="54"/>
      <c r="I36" s="54"/>
      <c r="J36" s="54"/>
      <c r="K36" s="71" t="s">
        <v>60</v>
      </c>
      <c r="L36" s="81">
        <f>L35/N35</f>
        <v>0.90875788726257523</v>
      </c>
      <c r="M36" s="81">
        <f>M35/N35</f>
        <v>9.124211273742476E-2</v>
      </c>
      <c r="N36" s="81">
        <f>SUM(L36:M36)</f>
        <v>1</v>
      </c>
      <c r="O36" s="71"/>
    </row>
  </sheetData>
  <mergeCells count="10">
    <mergeCell ref="L4:N4"/>
    <mergeCell ref="A3:A28"/>
    <mergeCell ref="O3:O5"/>
    <mergeCell ref="B1:N1"/>
    <mergeCell ref="B2:N2"/>
    <mergeCell ref="C3:H3"/>
    <mergeCell ref="I3:N3"/>
    <mergeCell ref="C4:E4"/>
    <mergeCell ref="F4:H4"/>
    <mergeCell ref="I4:K4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2" zoomScaleNormal="82" workbookViewId="0">
      <selection activeCell="K12" sqref="K12"/>
    </sheetView>
  </sheetViews>
  <sheetFormatPr defaultRowHeight="16.2" x14ac:dyDescent="0.3"/>
  <cols>
    <col min="1" max="1" width="8.21875" style="55" customWidth="1"/>
    <col min="2" max="2" width="11" customWidth="1"/>
    <col min="15" max="15" width="12.88671875" style="66" customWidth="1"/>
  </cols>
  <sheetData>
    <row r="1" spans="1:15" ht="24.6" x14ac:dyDescent="0.4">
      <c r="A1" s="48"/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60"/>
    </row>
    <row r="2" spans="1:15" ht="25.2" thickBot="1" x14ac:dyDescent="0.5">
      <c r="A2" s="48"/>
      <c r="B2" s="16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60"/>
    </row>
    <row r="3" spans="1:15" ht="16.8" thickTop="1" x14ac:dyDescent="0.3">
      <c r="A3" s="49" t="s">
        <v>46</v>
      </c>
      <c r="B3" s="1"/>
      <c r="C3" s="17"/>
      <c r="D3" s="17"/>
      <c r="E3" s="17"/>
      <c r="F3" s="17"/>
      <c r="G3" s="17"/>
      <c r="H3" s="18"/>
      <c r="I3" s="20"/>
      <c r="J3" s="20"/>
      <c r="K3" s="20"/>
      <c r="L3" s="20"/>
      <c r="M3" s="20"/>
      <c r="N3" s="21"/>
      <c r="O3" s="61" t="s">
        <v>51</v>
      </c>
    </row>
    <row r="4" spans="1:15" x14ac:dyDescent="0.3">
      <c r="A4" s="50"/>
      <c r="B4" s="2"/>
      <c r="C4" s="22" t="s">
        <v>5</v>
      </c>
      <c r="D4" s="23"/>
      <c r="E4" s="12"/>
      <c r="F4" s="10" t="s">
        <v>6</v>
      </c>
      <c r="G4" s="10"/>
      <c r="H4" s="11"/>
      <c r="I4" s="22" t="s">
        <v>5</v>
      </c>
      <c r="J4" s="23"/>
      <c r="K4" s="12"/>
      <c r="L4" s="22" t="s">
        <v>6</v>
      </c>
      <c r="M4" s="23"/>
      <c r="N4" s="12"/>
      <c r="O4" s="62"/>
    </row>
    <row r="5" spans="1:15" x14ac:dyDescent="0.3">
      <c r="A5" s="50"/>
      <c r="B5" s="8" t="s">
        <v>19</v>
      </c>
      <c r="C5" s="4" t="s">
        <v>8</v>
      </c>
      <c r="D5" s="4" t="s">
        <v>9</v>
      </c>
      <c r="E5" s="5" t="s">
        <v>10</v>
      </c>
      <c r="F5" s="4" t="s">
        <v>8</v>
      </c>
      <c r="G5" s="4" t="s">
        <v>9</v>
      </c>
      <c r="H5" s="5" t="s">
        <v>10</v>
      </c>
      <c r="I5" s="4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62"/>
    </row>
    <row r="6" spans="1:15" ht="19.8" x14ac:dyDescent="0.4">
      <c r="A6" s="50"/>
      <c r="B6" s="7" t="s">
        <v>20</v>
      </c>
      <c r="C6" s="24">
        <v>0</v>
      </c>
      <c r="D6" s="24">
        <v>31</v>
      </c>
      <c r="E6" s="24">
        <v>31</v>
      </c>
      <c r="F6" s="24">
        <v>0</v>
      </c>
      <c r="G6" s="24">
        <v>17</v>
      </c>
      <c r="H6" s="24">
        <v>17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63">
        <f>E6+H6+K6+N6</f>
        <v>48</v>
      </c>
    </row>
    <row r="7" spans="1:15" ht="19.8" x14ac:dyDescent="0.4">
      <c r="A7" s="50"/>
      <c r="B7" s="7" t="s">
        <v>21</v>
      </c>
      <c r="C7" s="24">
        <v>0</v>
      </c>
      <c r="D7" s="24">
        <v>12</v>
      </c>
      <c r="E7" s="24">
        <v>12</v>
      </c>
      <c r="F7" s="24">
        <v>0</v>
      </c>
      <c r="G7" s="24">
        <v>11</v>
      </c>
      <c r="H7" s="24">
        <v>11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63">
        <f t="shared" ref="O7:O30" si="0">E7+H7+K7+N7</f>
        <v>23</v>
      </c>
    </row>
    <row r="8" spans="1:15" ht="19.8" x14ac:dyDescent="0.4">
      <c r="A8" s="50"/>
      <c r="B8" s="7" t="s">
        <v>22</v>
      </c>
      <c r="C8" s="24">
        <v>0</v>
      </c>
      <c r="D8" s="24">
        <v>11</v>
      </c>
      <c r="E8" s="24">
        <v>11</v>
      </c>
      <c r="F8" s="24">
        <v>0</v>
      </c>
      <c r="G8" s="24">
        <v>9</v>
      </c>
      <c r="H8" s="24">
        <v>9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63">
        <f t="shared" si="0"/>
        <v>20</v>
      </c>
    </row>
    <row r="9" spans="1:15" ht="19.8" x14ac:dyDescent="0.4">
      <c r="A9" s="50"/>
      <c r="B9" s="7" t="s">
        <v>23</v>
      </c>
      <c r="C9" s="24">
        <v>0</v>
      </c>
      <c r="D9" s="24">
        <v>4</v>
      </c>
      <c r="E9" s="24">
        <v>4</v>
      </c>
      <c r="F9" s="24">
        <v>0</v>
      </c>
      <c r="G9" s="24">
        <v>21</v>
      </c>
      <c r="H9" s="24">
        <v>21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63">
        <f t="shared" si="0"/>
        <v>25</v>
      </c>
    </row>
    <row r="10" spans="1:15" ht="19.8" x14ac:dyDescent="0.4">
      <c r="A10" s="50"/>
      <c r="B10" s="7" t="s">
        <v>24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63">
        <f t="shared" si="0"/>
        <v>0</v>
      </c>
    </row>
    <row r="11" spans="1:15" ht="19.8" x14ac:dyDescent="0.4">
      <c r="A11" s="50"/>
      <c r="B11" s="7" t="s">
        <v>25</v>
      </c>
      <c r="C11" s="24">
        <v>0</v>
      </c>
      <c r="D11" s="24">
        <v>2</v>
      </c>
      <c r="E11" s="24">
        <v>2</v>
      </c>
      <c r="F11" s="24">
        <v>0</v>
      </c>
      <c r="G11" s="24">
        <v>4</v>
      </c>
      <c r="H11" s="24">
        <v>4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63">
        <f t="shared" si="0"/>
        <v>6</v>
      </c>
    </row>
    <row r="12" spans="1:15" ht="19.8" x14ac:dyDescent="0.4">
      <c r="A12" s="50"/>
      <c r="B12" s="7" t="s">
        <v>26</v>
      </c>
      <c r="C12" s="24">
        <v>0</v>
      </c>
      <c r="D12" s="24">
        <v>9</v>
      </c>
      <c r="E12" s="24">
        <v>9</v>
      </c>
      <c r="F12" s="24">
        <v>0</v>
      </c>
      <c r="G12" s="24">
        <v>4</v>
      </c>
      <c r="H12" s="24">
        <v>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63">
        <f t="shared" si="0"/>
        <v>13</v>
      </c>
    </row>
    <row r="13" spans="1:15" ht="19.8" x14ac:dyDescent="0.4">
      <c r="A13" s="50"/>
      <c r="B13" s="7" t="s">
        <v>27</v>
      </c>
      <c r="C13" s="24">
        <v>1</v>
      </c>
      <c r="D13" s="24">
        <v>22</v>
      </c>
      <c r="E13" s="24">
        <v>23</v>
      </c>
      <c r="F13" s="24">
        <v>0</v>
      </c>
      <c r="G13" s="24">
        <v>7</v>
      </c>
      <c r="H13" s="24">
        <v>7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63">
        <f t="shared" si="0"/>
        <v>30</v>
      </c>
    </row>
    <row r="14" spans="1:15" ht="19.8" x14ac:dyDescent="0.4">
      <c r="A14" s="50"/>
      <c r="B14" s="7" t="s">
        <v>28</v>
      </c>
      <c r="C14" s="24">
        <v>0</v>
      </c>
      <c r="D14" s="24">
        <v>13</v>
      </c>
      <c r="E14" s="24">
        <v>13</v>
      </c>
      <c r="F14" s="24">
        <v>0</v>
      </c>
      <c r="G14" s="24">
        <v>3</v>
      </c>
      <c r="H14" s="24">
        <v>3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63">
        <f t="shared" si="0"/>
        <v>16</v>
      </c>
    </row>
    <row r="15" spans="1:15" ht="19.8" x14ac:dyDescent="0.4">
      <c r="A15" s="50"/>
      <c r="B15" s="7" t="s">
        <v>29</v>
      </c>
      <c r="C15" s="24">
        <v>0</v>
      </c>
      <c r="D15" s="24">
        <v>2</v>
      </c>
      <c r="E15" s="24">
        <v>2</v>
      </c>
      <c r="F15" s="24">
        <v>0</v>
      </c>
      <c r="G15" s="24">
        <v>1</v>
      </c>
      <c r="H15" s="24">
        <v>1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63">
        <f t="shared" si="0"/>
        <v>3</v>
      </c>
    </row>
    <row r="16" spans="1:15" ht="19.8" x14ac:dyDescent="0.4">
      <c r="A16" s="50"/>
      <c r="B16" s="7" t="s">
        <v>30</v>
      </c>
      <c r="C16" s="24">
        <v>0</v>
      </c>
      <c r="D16" s="24">
        <v>3</v>
      </c>
      <c r="E16" s="24">
        <v>3</v>
      </c>
      <c r="F16" s="24">
        <v>0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63">
        <f t="shared" si="0"/>
        <v>4</v>
      </c>
    </row>
    <row r="17" spans="1:15" ht="19.8" x14ac:dyDescent="0.4">
      <c r="A17" s="50"/>
      <c r="B17" s="7" t="s">
        <v>31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63">
        <f t="shared" si="0"/>
        <v>0</v>
      </c>
    </row>
    <row r="18" spans="1:15" ht="19.8" x14ac:dyDescent="0.4">
      <c r="A18" s="50"/>
      <c r="B18" s="7" t="s">
        <v>32</v>
      </c>
      <c r="C18" s="24">
        <v>0</v>
      </c>
      <c r="D18" s="24">
        <v>8</v>
      </c>
      <c r="E18" s="24">
        <v>8</v>
      </c>
      <c r="F18" s="24">
        <v>0</v>
      </c>
      <c r="G18" s="24">
        <v>7</v>
      </c>
      <c r="H18" s="24">
        <v>7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63">
        <f t="shared" si="0"/>
        <v>15</v>
      </c>
    </row>
    <row r="19" spans="1:15" ht="19.8" x14ac:dyDescent="0.4">
      <c r="A19" s="50"/>
      <c r="B19" s="7" t="s">
        <v>33</v>
      </c>
      <c r="C19" s="24">
        <v>0</v>
      </c>
      <c r="D19" s="24">
        <v>4</v>
      </c>
      <c r="E19" s="24">
        <v>4</v>
      </c>
      <c r="F19" s="24">
        <v>0</v>
      </c>
      <c r="G19" s="24">
        <v>2</v>
      </c>
      <c r="H19" s="24">
        <v>2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63">
        <f t="shared" si="0"/>
        <v>6</v>
      </c>
    </row>
    <row r="20" spans="1:15" ht="19.8" x14ac:dyDescent="0.4">
      <c r="A20" s="50"/>
      <c r="B20" s="7" t="s">
        <v>34</v>
      </c>
      <c r="C20" s="24">
        <v>0</v>
      </c>
      <c r="D20" s="24">
        <v>4</v>
      </c>
      <c r="E20" s="24">
        <v>4</v>
      </c>
      <c r="F20" s="24">
        <v>0</v>
      </c>
      <c r="G20" s="24">
        <v>4</v>
      </c>
      <c r="H20" s="24">
        <v>4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63">
        <f t="shared" si="0"/>
        <v>8</v>
      </c>
    </row>
    <row r="21" spans="1:15" ht="19.8" x14ac:dyDescent="0.4">
      <c r="A21" s="50"/>
      <c r="B21" s="7" t="s">
        <v>35</v>
      </c>
      <c r="C21" s="24">
        <v>0</v>
      </c>
      <c r="D21" s="24">
        <v>2</v>
      </c>
      <c r="E21" s="24">
        <v>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63">
        <f t="shared" si="0"/>
        <v>2</v>
      </c>
    </row>
    <row r="22" spans="1:15" ht="19.8" x14ac:dyDescent="0.4">
      <c r="A22" s="50"/>
      <c r="B22" s="7" t="s">
        <v>36</v>
      </c>
      <c r="C22" s="24">
        <v>0</v>
      </c>
      <c r="D22" s="24">
        <v>5</v>
      </c>
      <c r="E22" s="24">
        <v>5</v>
      </c>
      <c r="F22" s="24">
        <v>0</v>
      </c>
      <c r="G22" s="24">
        <v>3</v>
      </c>
      <c r="H22" s="24">
        <v>3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63">
        <f t="shared" si="0"/>
        <v>8</v>
      </c>
    </row>
    <row r="23" spans="1:15" ht="19.8" x14ac:dyDescent="0.4">
      <c r="A23" s="50"/>
      <c r="B23" s="7" t="s">
        <v>37</v>
      </c>
      <c r="C23" s="24">
        <v>0</v>
      </c>
      <c r="D23" s="24">
        <v>0</v>
      </c>
      <c r="E23" s="24">
        <v>0</v>
      </c>
      <c r="F23" s="24">
        <v>0</v>
      </c>
      <c r="G23" s="24">
        <v>1</v>
      </c>
      <c r="H23" s="24">
        <v>1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63">
        <f t="shared" si="0"/>
        <v>1</v>
      </c>
    </row>
    <row r="24" spans="1:15" ht="19.8" x14ac:dyDescent="0.4">
      <c r="A24" s="50"/>
      <c r="B24" s="7" t="s">
        <v>38</v>
      </c>
      <c r="C24" s="24">
        <v>0</v>
      </c>
      <c r="D24" s="24">
        <v>5</v>
      </c>
      <c r="E24" s="24">
        <v>5</v>
      </c>
      <c r="F24" s="24">
        <v>0</v>
      </c>
      <c r="G24" s="24">
        <v>6</v>
      </c>
      <c r="H24" s="24">
        <v>6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63">
        <f t="shared" si="0"/>
        <v>11</v>
      </c>
    </row>
    <row r="25" spans="1:15" ht="19.8" x14ac:dyDescent="0.4">
      <c r="A25" s="50"/>
      <c r="B25" s="7" t="s">
        <v>39</v>
      </c>
      <c r="C25" s="24">
        <v>0</v>
      </c>
      <c r="D25" s="24">
        <v>1</v>
      </c>
      <c r="E25" s="24">
        <v>1</v>
      </c>
      <c r="F25" s="24">
        <v>0</v>
      </c>
      <c r="G25" s="24">
        <v>2</v>
      </c>
      <c r="H25" s="24">
        <v>2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63">
        <f t="shared" si="0"/>
        <v>3</v>
      </c>
    </row>
    <row r="26" spans="1:15" ht="19.8" x14ac:dyDescent="0.4">
      <c r="A26" s="50"/>
      <c r="B26" s="7" t="s">
        <v>40</v>
      </c>
      <c r="C26" s="24">
        <v>0</v>
      </c>
      <c r="D26" s="24">
        <v>0</v>
      </c>
      <c r="E26" s="24">
        <v>0</v>
      </c>
      <c r="F26" s="24">
        <v>0</v>
      </c>
      <c r="G26" s="24">
        <v>1</v>
      </c>
      <c r="H26" s="24">
        <v>1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63">
        <f t="shared" si="0"/>
        <v>1</v>
      </c>
    </row>
    <row r="27" spans="1:15" ht="19.8" x14ac:dyDescent="0.4">
      <c r="A27" s="50"/>
      <c r="B27" s="7" t="s">
        <v>41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63">
        <f t="shared" si="0"/>
        <v>0</v>
      </c>
    </row>
    <row r="28" spans="1:15" ht="19.8" x14ac:dyDescent="0.4">
      <c r="A28" s="50"/>
      <c r="B28" s="67" t="s">
        <v>10</v>
      </c>
      <c r="C28" s="68">
        <v>1</v>
      </c>
      <c r="D28" s="68">
        <v>138</v>
      </c>
      <c r="E28" s="68">
        <v>139</v>
      </c>
      <c r="F28" s="68">
        <v>0</v>
      </c>
      <c r="G28" s="68">
        <v>104</v>
      </c>
      <c r="H28" s="68">
        <v>104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4">
        <f t="shared" si="0"/>
        <v>243</v>
      </c>
    </row>
    <row r="29" spans="1:15" ht="19.8" x14ac:dyDescent="0.4">
      <c r="A29" s="56"/>
      <c r="B29" s="57" t="s">
        <v>42</v>
      </c>
      <c r="C29" s="58">
        <v>0</v>
      </c>
      <c r="D29" s="58">
        <v>11</v>
      </c>
      <c r="E29" s="58">
        <f>SUM(C29:D29)</f>
        <v>11</v>
      </c>
      <c r="F29" s="58">
        <v>0</v>
      </c>
      <c r="G29" s="58">
        <v>5196</v>
      </c>
      <c r="H29" s="58">
        <f>SUM(F29:G29)</f>
        <v>5196</v>
      </c>
      <c r="I29" s="58">
        <v>0</v>
      </c>
      <c r="J29" s="58">
        <v>1</v>
      </c>
      <c r="K29" s="58">
        <f>SUM(I29:J29)</f>
        <v>1</v>
      </c>
      <c r="L29" s="58">
        <v>0</v>
      </c>
      <c r="M29" s="58">
        <v>6</v>
      </c>
      <c r="N29" s="58">
        <f>SUM(L29:M29)</f>
        <v>6</v>
      </c>
      <c r="O29" s="65">
        <f t="shared" si="0"/>
        <v>5214</v>
      </c>
    </row>
    <row r="30" spans="1:15" ht="19.8" x14ac:dyDescent="0.4">
      <c r="A30" s="59"/>
      <c r="B30" s="57" t="s">
        <v>43</v>
      </c>
      <c r="C30" s="58">
        <v>4</v>
      </c>
      <c r="D30" s="58">
        <v>878</v>
      </c>
      <c r="E30" s="58">
        <f>SUM(C30:D30)</f>
        <v>882</v>
      </c>
      <c r="F30" s="58">
        <v>5</v>
      </c>
      <c r="G30" s="58">
        <v>53351</v>
      </c>
      <c r="H30" s="58">
        <f>SUM(F30:G30)</f>
        <v>53356</v>
      </c>
      <c r="I30" s="58">
        <v>0</v>
      </c>
      <c r="J30" s="58">
        <v>2</v>
      </c>
      <c r="K30" s="58">
        <f>SUM(I30:J30)</f>
        <v>2</v>
      </c>
      <c r="L30" s="58">
        <v>0</v>
      </c>
      <c r="M30" s="58">
        <v>73</v>
      </c>
      <c r="N30" s="58">
        <f>SUM(L30:M30)</f>
        <v>73</v>
      </c>
      <c r="O30" s="65">
        <f t="shared" si="0"/>
        <v>54313</v>
      </c>
    </row>
    <row r="31" spans="1:15" ht="19.8" x14ac:dyDescent="0.4">
      <c r="O31" s="53"/>
    </row>
  </sheetData>
  <mergeCells count="10">
    <mergeCell ref="I4:K4"/>
    <mergeCell ref="L4:N4"/>
    <mergeCell ref="A3:A28"/>
    <mergeCell ref="O3:O5"/>
    <mergeCell ref="B1:N1"/>
    <mergeCell ref="B2:N2"/>
    <mergeCell ref="C3:H3"/>
    <mergeCell ref="I3:N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age</vt:lpstr>
      <vt:lpstr>nurse</vt:lpstr>
      <vt:lpstr>midwife</vt:lpstr>
      <vt:lpstr>age!Print_Area</vt:lpstr>
      <vt:lpstr>nurse!Print_Area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shuyuan</cp:lastModifiedBy>
  <cp:lastPrinted>2023-05-02T00:29:08Z</cp:lastPrinted>
  <dcterms:created xsi:type="dcterms:W3CDTF">1997-01-14T01:50:29Z</dcterms:created>
  <dcterms:modified xsi:type="dcterms:W3CDTF">2023-05-02T00:29:54Z</dcterms:modified>
</cp:coreProperties>
</file>