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全聯會\護理人力\台閩地區人力統計表\"/>
    </mc:Choice>
  </mc:AlternateContent>
  <xr:revisionPtr revIDLastSave="0" documentId="13_ncr:1_{98E07877-4917-44EE-AD81-88329CF537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e" sheetId="1" r:id="rId1"/>
    <sheet name="nurse" sheetId="2" r:id="rId2"/>
    <sheet name="midwife" sheetId="3" r:id="rId3"/>
  </sheets>
  <definedNames>
    <definedName name="_xlnm.Print_Area" localSheetId="0">age!$A$1:$Y$23</definedName>
    <definedName name="_xlnm.Print_Area" localSheetId="1">nurse!$A$1:$O$36</definedName>
  </definedNames>
  <calcPr calcId="191029"/>
</workbook>
</file>

<file path=xl/calcChain.xml><?xml version="1.0" encoding="utf-8"?>
<calcChain xmlns="http://schemas.openxmlformats.org/spreadsheetml/2006/main">
  <c r="E28" i="2" l="1"/>
  <c r="F28" i="2"/>
  <c r="M33" i="2" s="1"/>
  <c r="M35" i="2" s="1"/>
  <c r="G28" i="2"/>
  <c r="H28" i="2"/>
  <c r="I28" i="2"/>
  <c r="L33" i="2" s="1"/>
  <c r="L35" i="2" s="1"/>
  <c r="J28" i="2"/>
  <c r="K28" i="2"/>
  <c r="L28" i="2"/>
  <c r="M28" i="2"/>
  <c r="N28" i="2"/>
  <c r="D28" i="2"/>
  <c r="C28" i="2"/>
  <c r="N13" i="1"/>
  <c r="O13" i="1"/>
  <c r="P13" i="1"/>
  <c r="Q13" i="1"/>
  <c r="R13" i="1"/>
  <c r="S13" i="1"/>
  <c r="T13" i="1"/>
  <c r="U13" i="1"/>
  <c r="V13" i="1"/>
  <c r="W13" i="1"/>
  <c r="X13" i="1"/>
  <c r="Y13" i="1"/>
  <c r="H13" i="1"/>
  <c r="I13" i="1"/>
  <c r="J13" i="1"/>
  <c r="K13" i="1"/>
  <c r="L13" i="1"/>
  <c r="M13" i="1"/>
  <c r="D13" i="1"/>
  <c r="E13" i="1"/>
  <c r="F13" i="1"/>
  <c r="G13" i="1"/>
  <c r="C13" i="1"/>
  <c r="B13" i="1"/>
  <c r="O23" i="1"/>
  <c r="P23" i="1"/>
  <c r="Q23" i="1"/>
  <c r="R23" i="1"/>
  <c r="S23" i="1"/>
  <c r="T23" i="1"/>
  <c r="U23" i="1"/>
  <c r="V23" i="1"/>
  <c r="W23" i="1"/>
  <c r="X23" i="1"/>
  <c r="Y23" i="1"/>
  <c r="K23" i="1"/>
  <c r="L23" i="1"/>
  <c r="M23" i="1"/>
  <c r="N23" i="1"/>
  <c r="J23" i="1"/>
  <c r="I23" i="1"/>
  <c r="H23" i="1"/>
  <c r="G23" i="1"/>
  <c r="E23" i="1"/>
  <c r="F23" i="1"/>
  <c r="C23" i="1"/>
  <c r="D23" i="1"/>
  <c r="B23" i="1"/>
  <c r="G32" i="2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M34" i="2"/>
  <c r="L34" i="2"/>
  <c r="N34" i="2" s="1"/>
  <c r="O30" i="2"/>
  <c r="O29" i="2"/>
  <c r="O28" i="2"/>
  <c r="B32" i="2" s="1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N30" i="3"/>
  <c r="K30" i="3"/>
  <c r="H30" i="3"/>
  <c r="E30" i="3"/>
  <c r="O30" i="3" s="1"/>
  <c r="N29" i="3"/>
  <c r="K29" i="3"/>
  <c r="H29" i="3"/>
  <c r="E29" i="3"/>
  <c r="O29" i="3" s="1"/>
  <c r="B31" i="2" l="1"/>
  <c r="N33" i="2"/>
  <c r="N35" i="2"/>
  <c r="M36" i="2" s="1"/>
  <c r="O34" i="2"/>
  <c r="L36" i="2" l="1"/>
  <c r="N36" i="2" s="1"/>
  <c r="O33" i="2"/>
  <c r="O35" i="2" s="1"/>
  <c r="N30" i="2" l="1"/>
  <c r="N29" i="2"/>
  <c r="K30" i="2"/>
  <c r="K29" i="2"/>
  <c r="H30" i="2"/>
  <c r="H29" i="2"/>
  <c r="E30" i="2"/>
  <c r="E29" i="2"/>
</calcChain>
</file>

<file path=xl/sharedStrings.xml><?xml version="1.0" encoding="utf-8"?>
<sst xmlns="http://schemas.openxmlformats.org/spreadsheetml/2006/main" count="163" uniqueCount="61">
  <si>
    <t>醫療資訊網－醫事人員管理系統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</si>
  <si>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</si>
  <si>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</si>
  <si>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</si>
  <si>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</si>
  <si>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</si>
  <si>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</si>
  <si>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</si>
  <si>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</si>
  <si>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</si>
  <si>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</si>
  <si>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20歲以下</t>
  </si>
  <si>
    <t>21-30歲</t>
  </si>
  <si>
    <t>31-40歲</t>
  </si>
  <si>
    <t>41-50歲</t>
  </si>
  <si>
    <t>51-60歲</t>
  </si>
  <si>
    <t>61-64歲</t>
  </si>
  <si>
    <t>65歲以上</t>
  </si>
  <si>
    <t>執業人員年齡別</t>
  </si>
  <si>
    <t>地區別</t>
  </si>
  <si>
    <t>臺北市</t>
  </si>
  <si>
    <t>臺中市</t>
  </si>
  <si>
    <t>臺南市</t>
  </si>
  <si>
    <t>高雄市</t>
  </si>
  <si>
    <t>基隆市</t>
  </si>
  <si>
    <t>新竹市</t>
  </si>
  <si>
    <t>嘉義市</t>
  </si>
  <si>
    <t>新北市</t>
  </si>
  <si>
    <t>桃園市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</si>
  <si>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</si>
  <si>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</si>
  <si>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</si>
  <si>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</si>
  <si>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</si>
  <si>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</si>
  <si>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</si>
  <si>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</si>
  <si>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</si>
  <si>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</si>
  <si>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</si>
  <si>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</si>
  <si>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</si>
  <si>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最大證書</t>
  </si>
  <si>
    <t>實發證書</t>
  </si>
  <si>
    <t>台閩地區護理人員統計表(112.06.01)</t>
    <phoneticPr fontId="1" type="noConversion"/>
  </si>
  <si>
    <t>台閩地區護理人員統計表(112.06.01)</t>
    <phoneticPr fontId="2" type="noConversion"/>
  </si>
  <si>
    <t>執業登記</t>
    <phoneticPr fontId="1" type="noConversion"/>
  </si>
  <si>
    <t>執業率:</t>
  </si>
  <si>
    <t>執業登記:係指於各地方衛生局辦理執業登記之護理人員</t>
  </si>
  <si>
    <t>實發證書:係指衛生福利部歷年來所核發之護理師及護士證書總數</t>
  </si>
  <si>
    <t>最大證書:指同時具有護理師及護士證書者，僅計算護理師證書張數</t>
  </si>
  <si>
    <t>總計</t>
  </si>
  <si>
    <t>百分比</t>
    <phoneticPr fontId="1" type="noConversion"/>
  </si>
  <si>
    <t>(扣除65歲以上領照</t>
  </si>
  <si>
    <t>人)</t>
    <phoneticPr fontId="1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</si>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</sst>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2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0" fillId="0" borderId="4" xfId="0" applyBorder="1"/>
    <xf numFmtId="0" fontId="5" fillId="0" borderId="7" xfId="0" applyFont="1" applyBorder="1" applyAlignment="1">
      <alignment horizontal="left" vertical="distributed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176" fontId="0" fillId="0" borderId="4" xfId="0" applyNumberFormat="1" applyBorder="1"/>
    <xf numFmtId="0" fontId="6" fillId="0" borderId="0" xfId="0" applyFont="1"/>
    <xf numFmtId="0" fontId="9" fillId="4" borderId="0" xfId="0" applyFont="1" applyFill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177" fontId="9" fillId="2" borderId="16" xfId="0" applyNumberFormat="1" applyFont="1" applyFill="1" applyBorder="1" applyAlignment="1">
      <alignment horizontal="center"/>
    </xf>
    <xf numFmtId="177" fontId="9" fillId="5" borderId="16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78" fontId="9" fillId="3" borderId="4" xfId="0" applyNumberFormat="1" applyFont="1" applyFill="1" applyBorder="1"/>
    <xf numFmtId="0" fontId="9" fillId="0" borderId="4" xfId="0" applyFont="1" applyBorder="1"/>
    <xf numFmtId="0" fontId="0" fillId="0" borderId="0" xfId="0" applyAlignment="1">
      <alignment horizontal="center"/>
    </xf>
    <xf numFmtId="178" fontId="9" fillId="4" borderId="0" xfId="0" applyNumberFormat="1" applyFont="1" applyFill="1"/>
    <xf numFmtId="0" fontId="0" fillId="4" borderId="0" xfId="0" applyFill="1"/>
    <xf numFmtId="178" fontId="9" fillId="0" borderId="0" xfId="0" applyNumberFormat="1" applyFont="1"/>
    <xf numFmtId="176" fontId="9" fillId="0" borderId="0" xfId="0" applyNumberFormat="1" applyFont="1"/>
    <xf numFmtId="0" fontId="9" fillId="6" borderId="4" xfId="0" applyFont="1" applyFill="1" applyBorder="1" applyAlignment="1">
      <alignment horizontal="center"/>
    </xf>
    <xf numFmtId="176" fontId="9" fillId="6" borderId="4" xfId="0" applyNumberFormat="1" applyFont="1" applyFill="1" applyBorder="1" applyAlignment="1">
      <alignment horizontal="center"/>
    </xf>
    <xf numFmtId="176" fontId="9" fillId="3" borderId="4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distributed"/>
    </xf>
    <xf numFmtId="176" fontId="9" fillId="3" borderId="4" xfId="0" applyNumberFormat="1" applyFont="1" applyFill="1" applyBorder="1"/>
    <xf numFmtId="178" fontId="9" fillId="0" borderId="4" xfId="0" applyNumberFormat="1" applyFont="1" applyBorder="1"/>
    <xf numFmtId="0" fontId="8" fillId="7" borderId="15" xfId="0" applyFont="1" applyFill="1" applyBorder="1"/>
    <xf numFmtId="0" fontId="0" fillId="7" borderId="4" xfId="0" applyFill="1" applyBorder="1"/>
    <xf numFmtId="176" fontId="0" fillId="7" borderId="4" xfId="0" applyNumberFormat="1" applyFill="1" applyBorder="1"/>
    <xf numFmtId="177" fontId="9" fillId="7" borderId="16" xfId="0" applyNumberFormat="1" applyFont="1" applyFill="1" applyBorder="1" applyAlignment="1">
      <alignment horizontal="center"/>
    </xf>
    <xf numFmtId="0" fontId="0" fillId="7" borderId="15" xfId="0" applyFill="1" applyBorder="1"/>
    <xf numFmtId="0" fontId="0" fillId="5" borderId="4" xfId="0" applyFill="1" applyBorder="1"/>
    <xf numFmtId="176" fontId="0" fillId="5" borderId="4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center" vertical="distributed"/>
    </xf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left" vertical="distributed"/>
    </xf>
    <xf numFmtId="177" fontId="0" fillId="2" borderId="16" xfId="0" applyNumberFormat="1" applyFill="1" applyBorder="1" applyAlignment="1">
      <alignment horizontal="center"/>
    </xf>
    <xf numFmtId="177" fontId="0" fillId="5" borderId="16" xfId="0" applyNumberFormat="1" applyFill="1" applyBorder="1" applyAlignment="1">
      <alignment horizontal="center"/>
    </xf>
    <xf numFmtId="177" fontId="0" fillId="7" borderId="16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distributed"/>
    </xf>
    <xf numFmtId="0" fontId="0" fillId="0" borderId="13" xfId="0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distributed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7" fillId="2" borderId="15" xfId="0" applyFont="1" applyFill="1" applyBorder="1" applyAlignment="1">
      <alignment vertical="center" textRotation="255"/>
    </xf>
    <xf numFmtId="0" fontId="0" fillId="0" borderId="15" xfId="0" applyBorder="1"/>
    <xf numFmtId="176" fontId="0" fillId="5" borderId="16" xfId="0" applyNumberForma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176" fontId="9" fillId="5" borderId="16" xfId="0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176" fontId="0" fillId="0" borderId="0" xfId="0" applyNumberFormat="1"/>
    <xf numFmtId="177" fontId="0" fillId="0" borderId="0" xfId="0" applyNumberForma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tabSelected="1" zoomScale="75" workbookViewId="0">
      <selection activeCell="AD15" sqref="AD15"/>
    </sheetView>
  </sheetViews>
  <sheetFormatPr defaultRowHeight="16.2" x14ac:dyDescent="0.3"/>
  <cols>
    <col min="1" max="1" width="12.5546875" style="7" customWidth="1"/>
    <col min="8" max="10" width="7" customWidth="1"/>
    <col min="11" max="11" width="6.33203125" customWidth="1"/>
    <col min="14" max="15" width="7" customWidth="1"/>
    <col min="16" max="16" width="6.77734375" customWidth="1"/>
    <col min="17" max="25" width="5.6640625" customWidth="1"/>
  </cols>
  <sheetData>
    <row r="1" spans="1:25" ht="24.6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 ht="25.2" thickBot="1" x14ac:dyDescent="0.5">
      <c r="A2" s="59" t="s">
        <v>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16.8" thickTop="1" x14ac:dyDescent="0.3">
      <c r="A3" s="8"/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2" t="s">
        <v>2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5" x14ac:dyDescent="0.3">
      <c r="A4" s="38"/>
      <c r="B4" s="54" t="s">
        <v>3</v>
      </c>
      <c r="C4" s="55"/>
      <c r="D4" s="55"/>
      <c r="E4" s="51" t="s">
        <v>4</v>
      </c>
      <c r="F4" s="51"/>
      <c r="G4" s="51"/>
      <c r="H4" s="52" t="s">
        <v>5</v>
      </c>
      <c r="I4" s="53"/>
      <c r="J4" s="54"/>
      <c r="K4" s="51" t="s">
        <v>6</v>
      </c>
      <c r="L4" s="51"/>
      <c r="M4" s="56"/>
      <c r="N4" s="54" t="s">
        <v>3</v>
      </c>
      <c r="O4" s="55"/>
      <c r="P4" s="55"/>
      <c r="Q4" s="51" t="s">
        <v>4</v>
      </c>
      <c r="R4" s="51"/>
      <c r="S4" s="51"/>
      <c r="T4" s="52" t="s">
        <v>5</v>
      </c>
      <c r="U4" s="53"/>
      <c r="V4" s="54"/>
      <c r="W4" s="52" t="s">
        <v>6</v>
      </c>
      <c r="X4" s="53"/>
      <c r="Y4" s="54"/>
    </row>
    <row r="5" spans="1:25" ht="32.4" x14ac:dyDescent="0.3">
      <c r="A5" s="42" t="s">
        <v>7</v>
      </c>
      <c r="B5" s="39" t="s">
        <v>8</v>
      </c>
      <c r="C5" s="40" t="s">
        <v>9</v>
      </c>
      <c r="D5" s="40" t="s">
        <v>10</v>
      </c>
      <c r="E5" s="40" t="s">
        <v>8</v>
      </c>
      <c r="F5" s="40" t="s">
        <v>9</v>
      </c>
      <c r="G5" s="40" t="s">
        <v>10</v>
      </c>
      <c r="H5" s="40" t="s">
        <v>8</v>
      </c>
      <c r="I5" s="40" t="s">
        <v>9</v>
      </c>
      <c r="J5" s="41" t="s">
        <v>10</v>
      </c>
      <c r="K5" s="40" t="s">
        <v>8</v>
      </c>
      <c r="L5" s="40" t="s">
        <v>9</v>
      </c>
      <c r="M5" s="41" t="s">
        <v>10</v>
      </c>
      <c r="N5" s="43" t="s">
        <v>8</v>
      </c>
      <c r="O5" s="40" t="s">
        <v>9</v>
      </c>
      <c r="P5" s="40" t="s">
        <v>10</v>
      </c>
      <c r="Q5" s="40" t="s">
        <v>8</v>
      </c>
      <c r="R5" s="40" t="s">
        <v>9</v>
      </c>
      <c r="S5" s="40" t="s">
        <v>10</v>
      </c>
      <c r="T5" s="40" t="s">
        <v>8</v>
      </c>
      <c r="U5" s="40" t="s">
        <v>9</v>
      </c>
      <c r="V5" s="40" t="s">
        <v>10</v>
      </c>
      <c r="W5" s="40" t="s">
        <v>8</v>
      </c>
      <c r="X5" s="40" t="s">
        <v>9</v>
      </c>
      <c r="Y5" s="40" t="s">
        <v>10</v>
      </c>
    </row>
    <row r="6" spans="1:25" x14ac:dyDescent="0.3">
      <c r="A6" s="44" t="s">
        <v>11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</row>
    <row r="7" spans="1:25" x14ac:dyDescent="0.3">
      <c r="A7" s="44" t="s">
        <v>12</v>
      </c>
      <c r="B7" s="9">
        <v>6498</v>
      </c>
      <c r="C7" s="9">
        <v>65774</v>
      </c>
      <c r="D7" s="9">
        <v>72272</v>
      </c>
      <c r="E7" s="9">
        <v>0</v>
      </c>
      <c r="F7" s="9">
        <v>47</v>
      </c>
      <c r="G7" s="9">
        <v>47</v>
      </c>
      <c r="H7" s="9">
        <v>0</v>
      </c>
      <c r="I7" s="9">
        <v>3</v>
      </c>
      <c r="J7" s="9">
        <v>3</v>
      </c>
      <c r="K7" s="9">
        <v>0</v>
      </c>
      <c r="L7" s="9">
        <v>0</v>
      </c>
      <c r="M7" s="9">
        <v>0</v>
      </c>
      <c r="N7" s="9">
        <v>70</v>
      </c>
      <c r="O7" s="9">
        <v>169</v>
      </c>
      <c r="P7" s="9">
        <v>239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</row>
    <row r="8" spans="1:25" x14ac:dyDescent="0.3">
      <c r="A8" s="44" t="s">
        <v>13</v>
      </c>
      <c r="B8" s="9">
        <v>2620</v>
      </c>
      <c r="C8" s="9">
        <v>66392</v>
      </c>
      <c r="D8" s="9">
        <v>69012</v>
      </c>
      <c r="E8" s="9">
        <v>90</v>
      </c>
      <c r="F8" s="9">
        <v>8376</v>
      </c>
      <c r="G8" s="9">
        <v>8466</v>
      </c>
      <c r="H8" s="9">
        <v>0</v>
      </c>
      <c r="I8" s="9">
        <v>4</v>
      </c>
      <c r="J8" s="9">
        <v>4</v>
      </c>
      <c r="K8" s="9">
        <v>0</v>
      </c>
      <c r="L8" s="9">
        <v>1</v>
      </c>
      <c r="M8" s="9">
        <v>1</v>
      </c>
      <c r="N8" s="9">
        <v>26</v>
      </c>
      <c r="O8" s="9">
        <v>67</v>
      </c>
      <c r="P8" s="9">
        <v>93</v>
      </c>
      <c r="Q8" s="9">
        <v>0</v>
      </c>
      <c r="R8" s="9">
        <v>2</v>
      </c>
      <c r="S8" s="9">
        <v>2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</row>
    <row r="9" spans="1:25" x14ac:dyDescent="0.3">
      <c r="A9" s="44" t="s">
        <v>14</v>
      </c>
      <c r="B9" s="9">
        <v>993</v>
      </c>
      <c r="C9" s="9">
        <v>69449</v>
      </c>
      <c r="D9" s="9">
        <v>70442</v>
      </c>
      <c r="E9" s="9">
        <v>187</v>
      </c>
      <c r="F9" s="9">
        <v>17525</v>
      </c>
      <c r="G9" s="9">
        <v>17712</v>
      </c>
      <c r="H9" s="9">
        <v>0</v>
      </c>
      <c r="I9" s="9">
        <v>0</v>
      </c>
      <c r="J9" s="9">
        <v>0</v>
      </c>
      <c r="K9" s="9">
        <v>0</v>
      </c>
      <c r="L9" s="9">
        <v>16</v>
      </c>
      <c r="M9" s="9">
        <v>16</v>
      </c>
      <c r="N9" s="9">
        <v>1</v>
      </c>
      <c r="O9" s="9">
        <v>64</v>
      </c>
      <c r="P9" s="9">
        <v>65</v>
      </c>
      <c r="Q9" s="9">
        <v>0</v>
      </c>
      <c r="R9" s="9">
        <v>56</v>
      </c>
      <c r="S9" s="9">
        <v>56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9">
        <v>1</v>
      </c>
    </row>
    <row r="10" spans="1:25" x14ac:dyDescent="0.3">
      <c r="A10" s="44" t="s">
        <v>15</v>
      </c>
      <c r="B10" s="9">
        <v>367</v>
      </c>
      <c r="C10" s="9">
        <v>34190</v>
      </c>
      <c r="D10" s="9">
        <v>34557</v>
      </c>
      <c r="E10" s="9">
        <v>40</v>
      </c>
      <c r="F10" s="9">
        <v>9182</v>
      </c>
      <c r="G10" s="9">
        <v>9222</v>
      </c>
      <c r="H10" s="9">
        <v>0</v>
      </c>
      <c r="I10" s="9">
        <v>1</v>
      </c>
      <c r="J10" s="9">
        <v>1</v>
      </c>
      <c r="K10" s="9">
        <v>0</v>
      </c>
      <c r="L10" s="9">
        <v>269</v>
      </c>
      <c r="M10" s="9">
        <v>269</v>
      </c>
      <c r="N10" s="9">
        <v>0</v>
      </c>
      <c r="O10" s="9">
        <v>51</v>
      </c>
      <c r="P10" s="9">
        <v>51</v>
      </c>
      <c r="Q10" s="9">
        <v>0</v>
      </c>
      <c r="R10" s="9">
        <v>17</v>
      </c>
      <c r="S10" s="9">
        <v>17</v>
      </c>
      <c r="T10" s="9">
        <v>0</v>
      </c>
      <c r="U10" s="9">
        <v>1</v>
      </c>
      <c r="V10" s="9">
        <v>1</v>
      </c>
      <c r="W10" s="9">
        <v>0</v>
      </c>
      <c r="X10" s="9">
        <v>0</v>
      </c>
      <c r="Y10" s="9">
        <v>0</v>
      </c>
    </row>
    <row r="11" spans="1:25" x14ac:dyDescent="0.3">
      <c r="A11" s="44" t="s">
        <v>16</v>
      </c>
      <c r="B11" s="9">
        <v>8</v>
      </c>
      <c r="C11" s="9">
        <v>5566</v>
      </c>
      <c r="D11" s="9">
        <v>5574</v>
      </c>
      <c r="E11" s="9">
        <v>1</v>
      </c>
      <c r="F11" s="9">
        <v>5129</v>
      </c>
      <c r="G11" s="9">
        <v>5130</v>
      </c>
      <c r="H11" s="9">
        <v>0</v>
      </c>
      <c r="I11" s="9">
        <v>0</v>
      </c>
      <c r="J11" s="9">
        <v>0</v>
      </c>
      <c r="K11" s="9">
        <v>0</v>
      </c>
      <c r="L11" s="9">
        <v>307</v>
      </c>
      <c r="M11" s="9">
        <v>307</v>
      </c>
      <c r="N11" s="9">
        <v>0</v>
      </c>
      <c r="O11" s="9">
        <v>4</v>
      </c>
      <c r="P11" s="9">
        <v>4</v>
      </c>
      <c r="Q11" s="9">
        <v>0</v>
      </c>
      <c r="R11" s="9">
        <v>2</v>
      </c>
      <c r="S11" s="9">
        <v>2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</row>
    <row r="12" spans="1:25" x14ac:dyDescent="0.3">
      <c r="A12" s="44" t="s">
        <v>17</v>
      </c>
      <c r="B12" s="9">
        <v>10</v>
      </c>
      <c r="C12" s="9">
        <v>8543</v>
      </c>
      <c r="D12" s="9">
        <v>8553</v>
      </c>
      <c r="E12" s="9">
        <v>64</v>
      </c>
      <c r="F12" s="9">
        <v>14043</v>
      </c>
      <c r="G12" s="9">
        <v>14107</v>
      </c>
      <c r="H12" s="9">
        <v>0</v>
      </c>
      <c r="I12" s="9">
        <v>3</v>
      </c>
      <c r="J12" s="9">
        <v>3</v>
      </c>
      <c r="K12" s="9">
        <v>0</v>
      </c>
      <c r="L12" s="9">
        <v>2866</v>
      </c>
      <c r="M12" s="9">
        <v>2866</v>
      </c>
      <c r="N12" s="9">
        <v>0</v>
      </c>
      <c r="O12" s="9">
        <v>19</v>
      </c>
      <c r="P12" s="9">
        <v>19</v>
      </c>
      <c r="Q12" s="9">
        <v>2</v>
      </c>
      <c r="R12" s="9">
        <v>101</v>
      </c>
      <c r="S12" s="9">
        <v>103</v>
      </c>
      <c r="T12" s="9">
        <v>0</v>
      </c>
      <c r="U12" s="9">
        <v>0</v>
      </c>
      <c r="V12" s="9">
        <v>0</v>
      </c>
      <c r="W12" s="9">
        <v>0</v>
      </c>
      <c r="X12" s="9">
        <v>5</v>
      </c>
      <c r="Y12" s="9">
        <v>5</v>
      </c>
    </row>
    <row r="13" spans="1:25" x14ac:dyDescent="0.3">
      <c r="A13" s="44" t="s">
        <v>10</v>
      </c>
      <c r="B13" s="9">
        <f>SUM(B6:B12)</f>
        <v>10496</v>
      </c>
      <c r="C13" s="9">
        <f>SUM(C6:C12)</f>
        <v>249914</v>
      </c>
      <c r="D13" s="9">
        <f t="shared" ref="D13:G13" si="0">SUM(D6:D12)</f>
        <v>260410</v>
      </c>
      <c r="E13" s="9">
        <f t="shared" si="0"/>
        <v>382</v>
      </c>
      <c r="F13" s="9">
        <f t="shared" si="0"/>
        <v>54302</v>
      </c>
      <c r="G13" s="9">
        <f t="shared" si="0"/>
        <v>54684</v>
      </c>
      <c r="H13" s="9">
        <f t="shared" ref="H13" si="1">SUM(H6:H12)</f>
        <v>0</v>
      </c>
      <c r="I13" s="9">
        <f t="shared" ref="I13" si="2">SUM(I6:I12)</f>
        <v>11</v>
      </c>
      <c r="J13" s="9">
        <f t="shared" ref="J13" si="3">SUM(J6:J12)</f>
        <v>11</v>
      </c>
      <c r="K13" s="9">
        <f t="shared" ref="K13" si="4">SUM(K6:K12)</f>
        <v>0</v>
      </c>
      <c r="L13" s="9">
        <f t="shared" ref="L13" si="5">SUM(L6:L12)</f>
        <v>3459</v>
      </c>
      <c r="M13" s="9">
        <f t="shared" ref="M13" si="6">SUM(M6:M12)</f>
        <v>3459</v>
      </c>
      <c r="N13" s="9">
        <f t="shared" ref="N13" si="7">SUM(N6:N12)</f>
        <v>97</v>
      </c>
      <c r="O13" s="9">
        <f t="shared" ref="O13" si="8">SUM(O6:O12)</f>
        <v>374</v>
      </c>
      <c r="P13" s="9">
        <f t="shared" ref="P13" si="9">SUM(P6:P12)</f>
        <v>471</v>
      </c>
      <c r="Q13" s="9">
        <f t="shared" ref="Q13" si="10">SUM(Q6:Q12)</f>
        <v>2</v>
      </c>
      <c r="R13" s="9">
        <f t="shared" ref="R13" si="11">SUM(R6:R12)</f>
        <v>178</v>
      </c>
      <c r="S13" s="9">
        <f t="shared" ref="S13" si="12">SUM(S6:S12)</f>
        <v>180</v>
      </c>
      <c r="T13" s="9">
        <f t="shared" ref="T13" si="13">SUM(T6:T12)</f>
        <v>0</v>
      </c>
      <c r="U13" s="9">
        <f t="shared" ref="U13" si="14">SUM(U6:U12)</f>
        <v>1</v>
      </c>
      <c r="V13" s="9">
        <f t="shared" ref="V13" si="15">SUM(V6:V12)</f>
        <v>1</v>
      </c>
      <c r="W13" s="9">
        <f t="shared" ref="W13" si="16">SUM(W6:W12)</f>
        <v>0</v>
      </c>
      <c r="X13" s="9">
        <f t="shared" ref="X13" si="17">SUM(X6:X12)</f>
        <v>6</v>
      </c>
      <c r="Y13" s="9">
        <f t="shared" ref="Y13" si="18">SUM(Y6:Y12)</f>
        <v>6</v>
      </c>
    </row>
    <row r="14" spans="1:25" x14ac:dyDescent="0.3">
      <c r="A14" s="4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32.4" x14ac:dyDescent="0.3">
      <c r="A15" s="44" t="s">
        <v>18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3">
      <c r="A16" s="44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</row>
    <row r="17" spans="1:25" x14ac:dyDescent="0.3">
      <c r="A17" s="44" t="s">
        <v>12</v>
      </c>
      <c r="B17" s="9">
        <v>4707</v>
      </c>
      <c r="C17" s="9">
        <v>50437</v>
      </c>
      <c r="D17" s="9">
        <v>55144</v>
      </c>
      <c r="E17" s="9">
        <v>0</v>
      </c>
      <c r="F17" s="9">
        <v>29</v>
      </c>
      <c r="G17" s="9">
        <v>29</v>
      </c>
      <c r="H17" s="9">
        <v>0</v>
      </c>
      <c r="I17" s="9">
        <v>26</v>
      </c>
      <c r="J17" s="9">
        <v>26</v>
      </c>
      <c r="K17" s="9">
        <v>0</v>
      </c>
      <c r="L17" s="9">
        <v>0</v>
      </c>
      <c r="M17" s="9">
        <v>0</v>
      </c>
      <c r="N17" s="9">
        <v>44</v>
      </c>
      <c r="O17" s="9">
        <v>90</v>
      </c>
      <c r="P17" s="9">
        <v>134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</row>
    <row r="18" spans="1:25" x14ac:dyDescent="0.3">
      <c r="A18" s="44" t="s">
        <v>13</v>
      </c>
      <c r="B18" s="9">
        <v>1864</v>
      </c>
      <c r="C18" s="9">
        <v>44982</v>
      </c>
      <c r="D18" s="9">
        <v>46846</v>
      </c>
      <c r="E18" s="9">
        <v>47</v>
      </c>
      <c r="F18" s="9">
        <v>4208</v>
      </c>
      <c r="G18" s="9">
        <v>4255</v>
      </c>
      <c r="H18" s="9">
        <v>1</v>
      </c>
      <c r="I18" s="9">
        <v>32</v>
      </c>
      <c r="J18" s="9">
        <v>33</v>
      </c>
      <c r="K18" s="9">
        <v>0</v>
      </c>
      <c r="L18" s="9">
        <v>2</v>
      </c>
      <c r="M18" s="9">
        <v>2</v>
      </c>
      <c r="N18" s="9">
        <v>8</v>
      </c>
      <c r="O18" s="9">
        <v>11</v>
      </c>
      <c r="P18" s="9">
        <v>19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</row>
    <row r="19" spans="1:25" x14ac:dyDescent="0.3">
      <c r="A19" s="44" t="s">
        <v>14</v>
      </c>
      <c r="B19" s="9">
        <v>652</v>
      </c>
      <c r="C19" s="9">
        <v>46221</v>
      </c>
      <c r="D19" s="9">
        <v>46873</v>
      </c>
      <c r="E19" s="9">
        <v>90</v>
      </c>
      <c r="F19" s="9">
        <v>7586</v>
      </c>
      <c r="G19" s="9">
        <v>7676</v>
      </c>
      <c r="H19" s="9">
        <v>0</v>
      </c>
      <c r="I19" s="9">
        <v>31</v>
      </c>
      <c r="J19" s="9">
        <v>31</v>
      </c>
      <c r="K19" s="9">
        <v>0</v>
      </c>
      <c r="L19" s="9">
        <v>13</v>
      </c>
      <c r="M19" s="9">
        <v>13</v>
      </c>
      <c r="N19" s="9">
        <v>1</v>
      </c>
      <c r="O19" s="9">
        <v>23</v>
      </c>
      <c r="P19" s="9">
        <v>24</v>
      </c>
      <c r="Q19" s="9">
        <v>0</v>
      </c>
      <c r="R19" s="9">
        <v>5</v>
      </c>
      <c r="S19" s="9">
        <v>5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</row>
    <row r="20" spans="1:25" x14ac:dyDescent="0.3">
      <c r="A20" s="44" t="s">
        <v>15</v>
      </c>
      <c r="B20" s="9">
        <v>216</v>
      </c>
      <c r="C20" s="9">
        <v>17029</v>
      </c>
      <c r="D20" s="9">
        <v>17245</v>
      </c>
      <c r="E20" s="9">
        <v>15</v>
      </c>
      <c r="F20" s="9">
        <v>2837</v>
      </c>
      <c r="G20" s="9">
        <v>2852</v>
      </c>
      <c r="H20" s="9">
        <v>0</v>
      </c>
      <c r="I20" s="9">
        <v>38</v>
      </c>
      <c r="J20" s="9">
        <v>38</v>
      </c>
      <c r="K20" s="9">
        <v>0</v>
      </c>
      <c r="L20" s="9">
        <v>41</v>
      </c>
      <c r="M20" s="9">
        <v>41</v>
      </c>
      <c r="N20" s="9">
        <v>0</v>
      </c>
      <c r="O20" s="9">
        <v>9</v>
      </c>
      <c r="P20" s="9">
        <v>9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</row>
    <row r="21" spans="1:25" x14ac:dyDescent="0.3">
      <c r="A21" s="44" t="s">
        <v>16</v>
      </c>
      <c r="B21" s="9">
        <v>5</v>
      </c>
      <c r="C21" s="9">
        <v>1659</v>
      </c>
      <c r="D21" s="9">
        <v>1664</v>
      </c>
      <c r="E21" s="9">
        <v>0</v>
      </c>
      <c r="F21" s="9">
        <v>1119</v>
      </c>
      <c r="G21" s="9">
        <v>1119</v>
      </c>
      <c r="H21" s="9">
        <v>0</v>
      </c>
      <c r="I21" s="9">
        <v>4</v>
      </c>
      <c r="J21" s="9">
        <v>4</v>
      </c>
      <c r="K21" s="9">
        <v>0</v>
      </c>
      <c r="L21" s="9">
        <v>7</v>
      </c>
      <c r="M21" s="9">
        <v>7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</row>
    <row r="22" spans="1:25" x14ac:dyDescent="0.3">
      <c r="A22" s="44" t="s">
        <v>17</v>
      </c>
      <c r="B22" s="9">
        <v>1</v>
      </c>
      <c r="C22" s="9">
        <v>841</v>
      </c>
      <c r="D22" s="9">
        <v>842</v>
      </c>
      <c r="E22" s="9">
        <v>4</v>
      </c>
      <c r="F22" s="9">
        <v>1037</v>
      </c>
      <c r="G22" s="9">
        <v>1041</v>
      </c>
      <c r="H22" s="9">
        <v>0</v>
      </c>
      <c r="I22" s="9">
        <v>7</v>
      </c>
      <c r="J22" s="9">
        <v>7</v>
      </c>
      <c r="K22" s="9">
        <v>0</v>
      </c>
      <c r="L22" s="9">
        <v>37</v>
      </c>
      <c r="M22" s="9">
        <v>37</v>
      </c>
      <c r="N22" s="9">
        <v>0</v>
      </c>
      <c r="O22" s="9">
        <v>1</v>
      </c>
      <c r="P22" s="9">
        <v>1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</row>
    <row r="23" spans="1:25" x14ac:dyDescent="0.3">
      <c r="A23" s="44" t="s">
        <v>10</v>
      </c>
      <c r="B23" s="9">
        <f>SUM(B17:B22)</f>
        <v>7445</v>
      </c>
      <c r="C23" s="9">
        <f t="shared" ref="C23:D23" si="19">SUM(C17:C22)</f>
        <v>161169</v>
      </c>
      <c r="D23" s="9">
        <f t="shared" si="19"/>
        <v>168614</v>
      </c>
      <c r="E23" s="9">
        <f t="shared" ref="E23" si="20">SUM(E17:E22)</f>
        <v>156</v>
      </c>
      <c r="F23" s="9">
        <f t="shared" ref="F23:J23" si="21">SUM(F17:F22)</f>
        <v>16816</v>
      </c>
      <c r="G23" s="9">
        <f t="shared" si="21"/>
        <v>16972</v>
      </c>
      <c r="H23" s="9">
        <f t="shared" si="21"/>
        <v>1</v>
      </c>
      <c r="I23" s="9">
        <f t="shared" si="21"/>
        <v>138</v>
      </c>
      <c r="J23" s="9">
        <f t="shared" si="21"/>
        <v>139</v>
      </c>
      <c r="K23" s="9">
        <f t="shared" ref="K23" si="22">SUM(K17:K22)</f>
        <v>0</v>
      </c>
      <c r="L23" s="9">
        <f t="shared" ref="L23" si="23">SUM(L17:L22)</f>
        <v>100</v>
      </c>
      <c r="M23" s="9">
        <f t="shared" ref="M23" si="24">SUM(M17:M22)</f>
        <v>100</v>
      </c>
      <c r="N23" s="9">
        <f t="shared" ref="N23" si="25">SUM(N17:N22)</f>
        <v>53</v>
      </c>
      <c r="O23" s="9">
        <f t="shared" ref="O23" si="26">SUM(O17:O22)</f>
        <v>134</v>
      </c>
      <c r="P23" s="9">
        <f t="shared" ref="P23" si="27">SUM(P17:P22)</f>
        <v>187</v>
      </c>
      <c r="Q23" s="9">
        <f t="shared" ref="Q23" si="28">SUM(Q17:Q22)</f>
        <v>0</v>
      </c>
      <c r="R23" s="9">
        <f t="shared" ref="R23" si="29">SUM(R17:R22)</f>
        <v>5</v>
      </c>
      <c r="S23" s="9">
        <f t="shared" ref="S23" si="30">SUM(S17:S22)</f>
        <v>5</v>
      </c>
      <c r="T23" s="9">
        <f t="shared" ref="T23" si="31">SUM(T17:T22)</f>
        <v>0</v>
      </c>
      <c r="U23" s="9">
        <f t="shared" ref="U23" si="32">SUM(U17:U22)</f>
        <v>0</v>
      </c>
      <c r="V23" s="9">
        <f t="shared" ref="V23" si="33">SUM(V17:V22)</f>
        <v>0</v>
      </c>
      <c r="W23" s="9">
        <f t="shared" ref="W23" si="34">SUM(W17:W22)</f>
        <v>0</v>
      </c>
      <c r="X23" s="9">
        <f t="shared" ref="X23" si="35">SUM(X17:X22)</f>
        <v>0</v>
      </c>
      <c r="Y23" s="9">
        <f t="shared" ref="Y23" si="36">SUM(Y17:Y22)</f>
        <v>0</v>
      </c>
    </row>
    <row r="25" spans="1:25" x14ac:dyDescent="0.3">
      <c r="G25" s="79"/>
    </row>
  </sheetData>
  <mergeCells count="12">
    <mergeCell ref="A1:Y1"/>
    <mergeCell ref="A2:Y2"/>
    <mergeCell ref="B3:M3"/>
    <mergeCell ref="N3:Y3"/>
    <mergeCell ref="H4:J4"/>
    <mergeCell ref="T4:V4"/>
    <mergeCell ref="Q4:S4"/>
    <mergeCell ref="W4:Y4"/>
    <mergeCell ref="B4:D4"/>
    <mergeCell ref="E4:G4"/>
    <mergeCell ref="K4:M4"/>
    <mergeCell ref="N4:P4"/>
  </mergeCells>
  <phoneticPr fontId="1" type="noConversion"/>
  <pageMargins left="0.35433070866141736" right="0.35433070866141736" top="0.59055118110236227" bottom="0.59055118110236227" header="0.51181102362204722" footer="0.5118110236220472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6"/>
  <sheetViews>
    <sheetView topLeftCell="A8" zoomScale="70" zoomScaleNormal="70" workbookViewId="0">
      <selection activeCell="R25" sqref="R25"/>
    </sheetView>
  </sheetViews>
  <sheetFormatPr defaultRowHeight="16.2" x14ac:dyDescent="0.3"/>
  <cols>
    <col min="1" max="1" width="8.21875" style="13" customWidth="1"/>
    <col min="2" max="14" width="11.21875" customWidth="1"/>
    <col min="15" max="15" width="11.21875" style="20" customWidth="1"/>
  </cols>
  <sheetData>
    <row r="1" spans="1:15" ht="24.6" x14ac:dyDescent="0.4">
      <c r="A1" s="10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4"/>
    </row>
    <row r="2" spans="1:15" ht="25.2" thickBot="1" x14ac:dyDescent="0.5">
      <c r="A2" s="10"/>
      <c r="B2" s="59" t="s">
        <v>45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4"/>
    </row>
    <row r="3" spans="1:15" ht="16.8" thickTop="1" x14ac:dyDescent="0.3">
      <c r="A3" s="65" t="s">
        <v>46</v>
      </c>
      <c r="B3" s="45"/>
      <c r="C3" s="69" t="s">
        <v>1</v>
      </c>
      <c r="D3" s="69"/>
      <c r="E3" s="69"/>
      <c r="F3" s="69"/>
      <c r="G3" s="69"/>
      <c r="H3" s="69"/>
      <c r="I3" s="70" t="s">
        <v>2</v>
      </c>
      <c r="J3" s="71"/>
      <c r="K3" s="71"/>
      <c r="L3" s="71"/>
      <c r="M3" s="71"/>
      <c r="N3" s="71"/>
      <c r="O3" s="67" t="s">
        <v>51</v>
      </c>
    </row>
    <row r="4" spans="1:15" x14ac:dyDescent="0.3">
      <c r="A4" s="66"/>
      <c r="B4" s="46"/>
      <c r="C4" s="54" t="s">
        <v>3</v>
      </c>
      <c r="D4" s="55"/>
      <c r="E4" s="55"/>
      <c r="F4" s="51" t="s">
        <v>4</v>
      </c>
      <c r="G4" s="51"/>
      <c r="H4" s="51"/>
      <c r="I4" s="54" t="s">
        <v>3</v>
      </c>
      <c r="J4" s="55"/>
      <c r="K4" s="55"/>
      <c r="L4" s="51" t="s">
        <v>4</v>
      </c>
      <c r="M4" s="51"/>
      <c r="N4" s="51"/>
      <c r="O4" s="68"/>
    </row>
    <row r="5" spans="1:15" x14ac:dyDescent="0.3">
      <c r="A5" s="66"/>
      <c r="B5" s="47" t="s">
        <v>19</v>
      </c>
      <c r="C5" s="39" t="s">
        <v>8</v>
      </c>
      <c r="D5" s="40" t="s">
        <v>9</v>
      </c>
      <c r="E5" s="40" t="s">
        <v>10</v>
      </c>
      <c r="F5" s="40" t="s">
        <v>8</v>
      </c>
      <c r="G5" s="40" t="s">
        <v>9</v>
      </c>
      <c r="H5" s="40" t="s">
        <v>10</v>
      </c>
      <c r="I5" s="43" t="s">
        <v>8</v>
      </c>
      <c r="J5" s="40" t="s">
        <v>9</v>
      </c>
      <c r="K5" s="40" t="s">
        <v>10</v>
      </c>
      <c r="L5" s="40" t="s">
        <v>8</v>
      </c>
      <c r="M5" s="40" t="s">
        <v>9</v>
      </c>
      <c r="N5" s="40" t="s">
        <v>10</v>
      </c>
      <c r="O5" s="68"/>
    </row>
    <row r="6" spans="1:15" x14ac:dyDescent="0.3">
      <c r="A6" s="66"/>
      <c r="B6" s="5" t="s">
        <v>20</v>
      </c>
      <c r="C6" s="9">
        <v>1336</v>
      </c>
      <c r="D6" s="9">
        <v>27714</v>
      </c>
      <c r="E6" s="9">
        <v>29050</v>
      </c>
      <c r="F6" s="9">
        <v>11</v>
      </c>
      <c r="G6" s="9">
        <v>2008</v>
      </c>
      <c r="H6" s="9">
        <v>2019</v>
      </c>
      <c r="I6" s="9">
        <v>8</v>
      </c>
      <c r="J6" s="9">
        <v>38</v>
      </c>
      <c r="K6" s="9">
        <v>46</v>
      </c>
      <c r="L6" s="9">
        <v>0</v>
      </c>
      <c r="M6" s="9">
        <v>1</v>
      </c>
      <c r="N6" s="9">
        <v>1</v>
      </c>
      <c r="O6" s="48">
        <f>E6+H6+K6+N6</f>
        <v>31116</v>
      </c>
    </row>
    <row r="7" spans="1:15" x14ac:dyDescent="0.3">
      <c r="A7" s="66"/>
      <c r="B7" s="5" t="s">
        <v>21</v>
      </c>
      <c r="C7" s="9">
        <v>1098</v>
      </c>
      <c r="D7" s="9">
        <v>21368</v>
      </c>
      <c r="E7" s="9">
        <v>22466</v>
      </c>
      <c r="F7" s="9">
        <v>24</v>
      </c>
      <c r="G7" s="9">
        <v>1613</v>
      </c>
      <c r="H7" s="9">
        <v>1637</v>
      </c>
      <c r="I7" s="9">
        <v>14</v>
      </c>
      <c r="J7" s="9">
        <v>21</v>
      </c>
      <c r="K7" s="9">
        <v>35</v>
      </c>
      <c r="L7" s="9">
        <v>0</v>
      </c>
      <c r="M7" s="9">
        <v>0</v>
      </c>
      <c r="N7" s="9">
        <v>0</v>
      </c>
      <c r="O7" s="48">
        <f t="shared" ref="O7:O30" si="0">E7+H7+K7+N7</f>
        <v>24138</v>
      </c>
    </row>
    <row r="8" spans="1:15" x14ac:dyDescent="0.3">
      <c r="A8" s="66"/>
      <c r="B8" s="5" t="s">
        <v>22</v>
      </c>
      <c r="C8" s="9">
        <v>653</v>
      </c>
      <c r="D8" s="9">
        <v>13918</v>
      </c>
      <c r="E8" s="9">
        <v>14571</v>
      </c>
      <c r="F8" s="9">
        <v>6</v>
      </c>
      <c r="G8" s="9">
        <v>1487</v>
      </c>
      <c r="H8" s="9">
        <v>1493</v>
      </c>
      <c r="I8" s="9">
        <v>2</v>
      </c>
      <c r="J8" s="9">
        <v>6</v>
      </c>
      <c r="K8" s="9">
        <v>8</v>
      </c>
      <c r="L8" s="9">
        <v>0</v>
      </c>
      <c r="M8" s="9">
        <v>1</v>
      </c>
      <c r="N8" s="9">
        <v>1</v>
      </c>
      <c r="O8" s="48">
        <f t="shared" si="0"/>
        <v>16073</v>
      </c>
    </row>
    <row r="9" spans="1:15" x14ac:dyDescent="0.3">
      <c r="A9" s="66"/>
      <c r="B9" s="5" t="s">
        <v>23</v>
      </c>
      <c r="C9" s="9">
        <v>753</v>
      </c>
      <c r="D9" s="9">
        <v>21251</v>
      </c>
      <c r="E9" s="9">
        <v>22004</v>
      </c>
      <c r="F9" s="9">
        <v>13</v>
      </c>
      <c r="G9" s="9">
        <v>2386</v>
      </c>
      <c r="H9" s="9">
        <v>2399</v>
      </c>
      <c r="I9" s="9">
        <v>4</v>
      </c>
      <c r="J9" s="9">
        <v>11</v>
      </c>
      <c r="K9" s="9">
        <v>15</v>
      </c>
      <c r="L9" s="9">
        <v>0</v>
      </c>
      <c r="M9" s="9">
        <v>0</v>
      </c>
      <c r="N9" s="9">
        <v>0</v>
      </c>
      <c r="O9" s="48">
        <f t="shared" si="0"/>
        <v>24418</v>
      </c>
    </row>
    <row r="10" spans="1:15" x14ac:dyDescent="0.3">
      <c r="A10" s="66"/>
      <c r="B10" s="5" t="s">
        <v>24</v>
      </c>
      <c r="C10" s="9">
        <v>97</v>
      </c>
      <c r="D10" s="9">
        <v>2011</v>
      </c>
      <c r="E10" s="9">
        <v>2108</v>
      </c>
      <c r="F10" s="9">
        <v>1</v>
      </c>
      <c r="G10" s="9">
        <v>228</v>
      </c>
      <c r="H10" s="9">
        <v>229</v>
      </c>
      <c r="I10" s="9">
        <v>0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48">
        <f t="shared" si="0"/>
        <v>2338</v>
      </c>
    </row>
    <row r="11" spans="1:15" x14ac:dyDescent="0.3">
      <c r="A11" s="66"/>
      <c r="B11" s="5" t="s">
        <v>25</v>
      </c>
      <c r="C11" s="9">
        <v>123</v>
      </c>
      <c r="D11" s="9">
        <v>3431</v>
      </c>
      <c r="E11" s="9">
        <v>3554</v>
      </c>
      <c r="F11" s="9">
        <v>2</v>
      </c>
      <c r="G11" s="9">
        <v>330</v>
      </c>
      <c r="H11" s="9">
        <v>332</v>
      </c>
      <c r="I11" s="9">
        <v>1</v>
      </c>
      <c r="J11" s="9">
        <v>2</v>
      </c>
      <c r="K11" s="9">
        <v>3</v>
      </c>
      <c r="L11" s="9">
        <v>0</v>
      </c>
      <c r="M11" s="9">
        <v>0</v>
      </c>
      <c r="N11" s="9">
        <v>0</v>
      </c>
      <c r="O11" s="48">
        <f t="shared" si="0"/>
        <v>3889</v>
      </c>
    </row>
    <row r="12" spans="1:15" x14ac:dyDescent="0.3">
      <c r="A12" s="66"/>
      <c r="B12" s="5" t="s">
        <v>26</v>
      </c>
      <c r="C12" s="9">
        <v>166</v>
      </c>
      <c r="D12" s="9">
        <v>3260</v>
      </c>
      <c r="E12" s="9">
        <v>3426</v>
      </c>
      <c r="F12" s="9">
        <v>3</v>
      </c>
      <c r="G12" s="9">
        <v>312</v>
      </c>
      <c r="H12" s="9">
        <v>315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48">
        <f t="shared" si="0"/>
        <v>3741</v>
      </c>
    </row>
    <row r="13" spans="1:15" x14ac:dyDescent="0.3">
      <c r="A13" s="66"/>
      <c r="B13" s="5" t="s">
        <v>27</v>
      </c>
      <c r="C13" s="9">
        <v>934</v>
      </c>
      <c r="D13" s="9">
        <v>17688</v>
      </c>
      <c r="E13" s="9">
        <v>18622</v>
      </c>
      <c r="F13" s="9">
        <v>7</v>
      </c>
      <c r="G13" s="9">
        <v>2340</v>
      </c>
      <c r="H13" s="9">
        <v>2347</v>
      </c>
      <c r="I13" s="9">
        <v>11</v>
      </c>
      <c r="J13" s="9">
        <v>32</v>
      </c>
      <c r="K13" s="9">
        <v>43</v>
      </c>
      <c r="L13" s="9">
        <v>0</v>
      </c>
      <c r="M13" s="9">
        <v>1</v>
      </c>
      <c r="N13" s="9">
        <v>1</v>
      </c>
      <c r="O13" s="48">
        <f t="shared" si="0"/>
        <v>21013</v>
      </c>
    </row>
    <row r="14" spans="1:15" x14ac:dyDescent="0.3">
      <c r="A14" s="66"/>
      <c r="B14" s="5" t="s">
        <v>28</v>
      </c>
      <c r="C14" s="9">
        <v>453</v>
      </c>
      <c r="D14" s="9">
        <v>14548</v>
      </c>
      <c r="E14" s="9">
        <v>15001</v>
      </c>
      <c r="F14" s="9">
        <v>7</v>
      </c>
      <c r="G14" s="9">
        <v>1757</v>
      </c>
      <c r="H14" s="9">
        <v>1764</v>
      </c>
      <c r="I14" s="9">
        <v>1</v>
      </c>
      <c r="J14" s="9">
        <v>2</v>
      </c>
      <c r="K14" s="9">
        <v>3</v>
      </c>
      <c r="L14" s="9">
        <v>0</v>
      </c>
      <c r="M14" s="9">
        <v>2</v>
      </c>
      <c r="N14" s="9">
        <v>2</v>
      </c>
      <c r="O14" s="48">
        <f t="shared" si="0"/>
        <v>16770</v>
      </c>
    </row>
    <row r="15" spans="1:15" x14ac:dyDescent="0.3">
      <c r="A15" s="66"/>
      <c r="B15" s="5" t="s">
        <v>29</v>
      </c>
      <c r="C15" s="9">
        <v>123</v>
      </c>
      <c r="D15" s="9">
        <v>3017</v>
      </c>
      <c r="E15" s="9">
        <v>3140</v>
      </c>
      <c r="F15" s="9">
        <v>8</v>
      </c>
      <c r="G15" s="9">
        <v>439</v>
      </c>
      <c r="H15" s="9">
        <v>447</v>
      </c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48">
        <f t="shared" si="0"/>
        <v>3588</v>
      </c>
    </row>
    <row r="16" spans="1:15" x14ac:dyDescent="0.3">
      <c r="A16" s="66"/>
      <c r="B16" s="5" t="s">
        <v>30</v>
      </c>
      <c r="C16" s="9">
        <v>145</v>
      </c>
      <c r="D16" s="9">
        <v>3410</v>
      </c>
      <c r="E16" s="9">
        <v>3555</v>
      </c>
      <c r="F16" s="9">
        <v>4</v>
      </c>
      <c r="G16" s="9">
        <v>411</v>
      </c>
      <c r="H16" s="9">
        <v>415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48">
        <f t="shared" si="0"/>
        <v>3971</v>
      </c>
    </row>
    <row r="17" spans="1:16" x14ac:dyDescent="0.3">
      <c r="A17" s="66"/>
      <c r="B17" s="5" t="s">
        <v>31</v>
      </c>
      <c r="C17" s="9">
        <v>107</v>
      </c>
      <c r="D17" s="9">
        <v>2303</v>
      </c>
      <c r="E17" s="9">
        <v>2410</v>
      </c>
      <c r="F17" s="9">
        <v>19</v>
      </c>
      <c r="G17" s="9">
        <v>465</v>
      </c>
      <c r="H17" s="9">
        <v>484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48">
        <f t="shared" si="0"/>
        <v>2894</v>
      </c>
    </row>
    <row r="18" spans="1:16" x14ac:dyDescent="0.3">
      <c r="A18" s="66"/>
      <c r="B18" s="5" t="s">
        <v>32</v>
      </c>
      <c r="C18" s="9">
        <v>433</v>
      </c>
      <c r="D18" s="9">
        <v>7596</v>
      </c>
      <c r="E18" s="9">
        <v>8029</v>
      </c>
      <c r="F18" s="9">
        <v>12</v>
      </c>
      <c r="G18" s="9">
        <v>691</v>
      </c>
      <c r="H18" s="9">
        <v>703</v>
      </c>
      <c r="I18" s="9">
        <v>1</v>
      </c>
      <c r="J18" s="9">
        <v>3</v>
      </c>
      <c r="K18" s="9">
        <v>4</v>
      </c>
      <c r="L18" s="9">
        <v>0</v>
      </c>
      <c r="M18" s="9">
        <v>0</v>
      </c>
      <c r="N18" s="9">
        <v>0</v>
      </c>
      <c r="O18" s="48">
        <f t="shared" si="0"/>
        <v>8736</v>
      </c>
    </row>
    <row r="19" spans="1:16" x14ac:dyDescent="0.3">
      <c r="A19" s="66"/>
      <c r="B19" s="5" t="s">
        <v>33</v>
      </c>
      <c r="C19" s="9">
        <v>189</v>
      </c>
      <c r="D19" s="9">
        <v>2515</v>
      </c>
      <c r="E19" s="9">
        <v>2704</v>
      </c>
      <c r="F19" s="9">
        <v>6</v>
      </c>
      <c r="G19" s="9">
        <v>303</v>
      </c>
      <c r="H19" s="9">
        <v>309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48">
        <f t="shared" si="0"/>
        <v>3013</v>
      </c>
    </row>
    <row r="20" spans="1:16" x14ac:dyDescent="0.3">
      <c r="A20" s="66"/>
      <c r="B20" s="5" t="s">
        <v>34</v>
      </c>
      <c r="C20" s="9">
        <v>168</v>
      </c>
      <c r="D20" s="9">
        <v>3606</v>
      </c>
      <c r="E20" s="9">
        <v>3774</v>
      </c>
      <c r="F20" s="9">
        <v>8</v>
      </c>
      <c r="G20" s="9">
        <v>455</v>
      </c>
      <c r="H20" s="9">
        <v>463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48">
        <f t="shared" si="0"/>
        <v>4237</v>
      </c>
    </row>
    <row r="21" spans="1:16" x14ac:dyDescent="0.3">
      <c r="A21" s="66"/>
      <c r="B21" s="5" t="s">
        <v>35</v>
      </c>
      <c r="C21" s="9">
        <v>167</v>
      </c>
      <c r="D21" s="9">
        <v>3073</v>
      </c>
      <c r="E21" s="9">
        <v>3240</v>
      </c>
      <c r="F21" s="9">
        <v>6</v>
      </c>
      <c r="G21" s="9">
        <v>238</v>
      </c>
      <c r="H21" s="9">
        <v>244</v>
      </c>
      <c r="I21" s="9">
        <v>0</v>
      </c>
      <c r="J21" s="9">
        <v>5</v>
      </c>
      <c r="K21" s="9">
        <v>5</v>
      </c>
      <c r="L21" s="9">
        <v>0</v>
      </c>
      <c r="M21" s="9">
        <v>0</v>
      </c>
      <c r="N21" s="9">
        <v>0</v>
      </c>
      <c r="O21" s="48">
        <f t="shared" si="0"/>
        <v>3489</v>
      </c>
    </row>
    <row r="22" spans="1:16" x14ac:dyDescent="0.3">
      <c r="A22" s="66"/>
      <c r="B22" s="5" t="s">
        <v>36</v>
      </c>
      <c r="C22" s="9">
        <v>224</v>
      </c>
      <c r="D22" s="9">
        <v>5309</v>
      </c>
      <c r="E22" s="9">
        <v>5533</v>
      </c>
      <c r="F22" s="9">
        <v>12</v>
      </c>
      <c r="G22" s="9">
        <v>787</v>
      </c>
      <c r="H22" s="9">
        <v>799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48">
        <f t="shared" si="0"/>
        <v>6332</v>
      </c>
    </row>
    <row r="23" spans="1:16" x14ac:dyDescent="0.3">
      <c r="A23" s="66"/>
      <c r="B23" s="5" t="s">
        <v>37</v>
      </c>
      <c r="C23" s="9">
        <v>14</v>
      </c>
      <c r="D23" s="9">
        <v>409</v>
      </c>
      <c r="E23" s="9">
        <v>423</v>
      </c>
      <c r="F23" s="9">
        <v>0</v>
      </c>
      <c r="G23" s="9">
        <v>63</v>
      </c>
      <c r="H23" s="9">
        <v>63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48">
        <f t="shared" si="0"/>
        <v>486</v>
      </c>
    </row>
    <row r="24" spans="1:16" x14ac:dyDescent="0.3">
      <c r="A24" s="66"/>
      <c r="B24" s="5" t="s">
        <v>38</v>
      </c>
      <c r="C24" s="9">
        <v>220</v>
      </c>
      <c r="D24" s="9">
        <v>3186</v>
      </c>
      <c r="E24" s="9">
        <v>3406</v>
      </c>
      <c r="F24" s="9">
        <v>6</v>
      </c>
      <c r="G24" s="9">
        <v>234</v>
      </c>
      <c r="H24" s="9">
        <v>240</v>
      </c>
      <c r="I24" s="9">
        <v>10</v>
      </c>
      <c r="J24" s="9">
        <v>11</v>
      </c>
      <c r="K24" s="9">
        <v>21</v>
      </c>
      <c r="L24" s="9">
        <v>0</v>
      </c>
      <c r="M24" s="9">
        <v>0</v>
      </c>
      <c r="N24" s="9">
        <v>0</v>
      </c>
      <c r="O24" s="48">
        <f t="shared" si="0"/>
        <v>3667</v>
      </c>
    </row>
    <row r="25" spans="1:16" x14ac:dyDescent="0.3">
      <c r="A25" s="66"/>
      <c r="B25" s="5" t="s">
        <v>39</v>
      </c>
      <c r="C25" s="9">
        <v>57</v>
      </c>
      <c r="D25" s="9">
        <v>1502</v>
      </c>
      <c r="E25" s="9">
        <v>1559</v>
      </c>
      <c r="F25" s="9">
        <v>1</v>
      </c>
      <c r="G25" s="9">
        <v>180</v>
      </c>
      <c r="H25" s="9">
        <v>181</v>
      </c>
      <c r="I25" s="9">
        <v>1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48">
        <f t="shared" si="0"/>
        <v>1741</v>
      </c>
    </row>
    <row r="26" spans="1:16" x14ac:dyDescent="0.3">
      <c r="A26" s="66"/>
      <c r="B26" s="5" t="s">
        <v>40</v>
      </c>
      <c r="C26" s="9">
        <v>14</v>
      </c>
      <c r="D26" s="9">
        <v>283</v>
      </c>
      <c r="E26" s="9">
        <v>297</v>
      </c>
      <c r="F26" s="9">
        <v>0</v>
      </c>
      <c r="G26" s="9">
        <v>38</v>
      </c>
      <c r="H26" s="9">
        <v>38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48">
        <f t="shared" si="0"/>
        <v>335</v>
      </c>
    </row>
    <row r="27" spans="1:16" x14ac:dyDescent="0.3">
      <c r="A27" s="66"/>
      <c r="B27" s="5" t="s">
        <v>41</v>
      </c>
      <c r="C27" s="9">
        <v>10</v>
      </c>
      <c r="D27" s="9">
        <v>50</v>
      </c>
      <c r="E27" s="9">
        <v>60</v>
      </c>
      <c r="F27" s="9">
        <v>0</v>
      </c>
      <c r="G27" s="9">
        <v>3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48">
        <f t="shared" si="0"/>
        <v>63</v>
      </c>
    </row>
    <row r="28" spans="1:16" x14ac:dyDescent="0.3">
      <c r="A28" s="66"/>
      <c r="B28" s="36" t="s">
        <v>10</v>
      </c>
      <c r="C28" s="37">
        <f>SUM(C6:C27)</f>
        <v>7484</v>
      </c>
      <c r="D28" s="37">
        <f>SUM(D6:D27)</f>
        <v>161448</v>
      </c>
      <c r="E28" s="37">
        <f t="shared" ref="E28:N28" si="1">SUM(E6:E27)</f>
        <v>168932</v>
      </c>
      <c r="F28" s="37">
        <f t="shared" si="1"/>
        <v>156</v>
      </c>
      <c r="G28" s="37">
        <f t="shared" si="1"/>
        <v>16768</v>
      </c>
      <c r="H28" s="37">
        <f t="shared" si="1"/>
        <v>16924</v>
      </c>
      <c r="I28" s="37">
        <f t="shared" si="1"/>
        <v>53</v>
      </c>
      <c r="J28" s="37">
        <f t="shared" si="1"/>
        <v>134</v>
      </c>
      <c r="K28" s="37">
        <f t="shared" si="1"/>
        <v>187</v>
      </c>
      <c r="L28" s="37">
        <f t="shared" si="1"/>
        <v>0</v>
      </c>
      <c r="M28" s="37">
        <f t="shared" si="1"/>
        <v>5</v>
      </c>
      <c r="N28" s="37">
        <f t="shared" si="1"/>
        <v>5</v>
      </c>
      <c r="O28" s="49">
        <f t="shared" si="0"/>
        <v>186048</v>
      </c>
      <c r="P28" s="80"/>
    </row>
    <row r="29" spans="1:16" x14ac:dyDescent="0.3">
      <c r="A29" s="31"/>
      <c r="B29" s="32" t="s">
        <v>42</v>
      </c>
      <c r="C29" s="33">
        <v>10595</v>
      </c>
      <c r="D29" s="33">
        <v>251673</v>
      </c>
      <c r="E29" s="33">
        <f>SUM(C29:D29)</f>
        <v>262268</v>
      </c>
      <c r="F29" s="33">
        <v>401</v>
      </c>
      <c r="G29" s="33">
        <v>54941</v>
      </c>
      <c r="H29" s="33">
        <f>SUM(F29:G29)</f>
        <v>55342</v>
      </c>
      <c r="I29" s="33">
        <v>97</v>
      </c>
      <c r="J29" s="33">
        <v>379</v>
      </c>
      <c r="K29" s="33">
        <f>SUM(I29:J29)</f>
        <v>476</v>
      </c>
      <c r="L29" s="33">
        <v>2</v>
      </c>
      <c r="M29" s="33">
        <v>187</v>
      </c>
      <c r="N29" s="33">
        <f>SUM(L29:M29)</f>
        <v>189</v>
      </c>
      <c r="O29" s="50">
        <f t="shared" si="0"/>
        <v>318275</v>
      </c>
    </row>
    <row r="30" spans="1:16" x14ac:dyDescent="0.3">
      <c r="A30" s="35"/>
      <c r="B30" s="32" t="s">
        <v>43</v>
      </c>
      <c r="C30" s="33">
        <v>10595</v>
      </c>
      <c r="D30" s="33">
        <v>251673</v>
      </c>
      <c r="E30" s="33">
        <f>SUM(C30:D30)</f>
        <v>262268</v>
      </c>
      <c r="F30" s="33">
        <v>2332</v>
      </c>
      <c r="G30" s="33">
        <v>215042</v>
      </c>
      <c r="H30" s="33">
        <f>SUM(F30:G30)</f>
        <v>217374</v>
      </c>
      <c r="I30" s="33">
        <v>97</v>
      </c>
      <c r="J30" s="33">
        <v>379</v>
      </c>
      <c r="K30" s="33">
        <f>SUM(I30:J30)</f>
        <v>476</v>
      </c>
      <c r="L30" s="33">
        <v>3</v>
      </c>
      <c r="M30" s="33">
        <v>289</v>
      </c>
      <c r="N30" s="33">
        <f>SUM(L30:M30)</f>
        <v>292</v>
      </c>
      <c r="O30" s="50">
        <f t="shared" si="0"/>
        <v>480410</v>
      </c>
    </row>
    <row r="31" spans="1:16" s="22" customFormat="1" ht="19.8" x14ac:dyDescent="0.4">
      <c r="A31" s="11" t="s">
        <v>47</v>
      </c>
      <c r="B31" s="21">
        <f>O28/O29</f>
        <v>0.58455109575053021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19.8" x14ac:dyDescent="0.4">
      <c r="A32" s="12" t="s">
        <v>47</v>
      </c>
      <c r="B32" s="23">
        <f>O28/(O29-G32)</f>
        <v>0.62961897574561831</v>
      </c>
      <c r="C32" s="23"/>
      <c r="D32" s="12" t="s">
        <v>53</v>
      </c>
      <c r="E32" s="12"/>
      <c r="F32" s="12"/>
      <c r="G32" s="24">
        <f>age!D12+age!G12+age!P12+age!S12</f>
        <v>22782</v>
      </c>
      <c r="H32" s="12" t="s">
        <v>54</v>
      </c>
      <c r="I32" s="12"/>
      <c r="J32" s="12"/>
      <c r="K32" s="25"/>
      <c r="L32" s="25" t="s">
        <v>55</v>
      </c>
      <c r="M32" s="25" t="s">
        <v>56</v>
      </c>
      <c r="N32" s="17" t="s">
        <v>57</v>
      </c>
      <c r="O32" s="17" t="s">
        <v>52</v>
      </c>
    </row>
    <row r="33" spans="1:15" ht="19.8" x14ac:dyDescent="0.4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25" t="s">
        <v>58</v>
      </c>
      <c r="L33" s="26">
        <f>C28+I28</f>
        <v>7537</v>
      </c>
      <c r="M33" s="26">
        <f>F28+L28</f>
        <v>156</v>
      </c>
      <c r="N33" s="27">
        <f>SUM(L33:M33)</f>
        <v>7693</v>
      </c>
      <c r="O33" s="18">
        <f>N33/N35</f>
        <v>4.1349544203646373E-2</v>
      </c>
    </row>
    <row r="34" spans="1:15" ht="19.8" x14ac:dyDescent="0.4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28" t="s">
        <v>59</v>
      </c>
      <c r="L34" s="26">
        <f>D28+J28</f>
        <v>161582</v>
      </c>
      <c r="M34" s="26">
        <f>G28+M28</f>
        <v>16773</v>
      </c>
      <c r="N34" s="27">
        <f>SUM(L34:M34)</f>
        <v>178355</v>
      </c>
      <c r="O34" s="18">
        <f>N34/N35</f>
        <v>0.95865045579635366</v>
      </c>
    </row>
    <row r="35" spans="1:15" ht="19.8" x14ac:dyDescent="0.4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7" t="s">
        <v>10</v>
      </c>
      <c r="L35" s="29">
        <f>SUM(L33:L34)</f>
        <v>169119</v>
      </c>
      <c r="M35" s="29">
        <f>SUM(M33:M34)</f>
        <v>16929</v>
      </c>
      <c r="N35" s="27">
        <f>SUM(L35:M35)</f>
        <v>186048</v>
      </c>
      <c r="O35" s="18">
        <f>SUM(O33:O34)</f>
        <v>1</v>
      </c>
    </row>
    <row r="36" spans="1:15" ht="19.8" x14ac:dyDescent="0.4">
      <c r="A36" s="10"/>
      <c r="B36" s="12"/>
      <c r="C36" s="12"/>
      <c r="D36" s="12"/>
      <c r="E36" s="12"/>
      <c r="F36" s="12"/>
      <c r="G36" s="12"/>
      <c r="H36" s="12"/>
      <c r="I36" s="12"/>
      <c r="J36" s="12"/>
      <c r="K36" s="19" t="s">
        <v>60</v>
      </c>
      <c r="L36" s="30">
        <f>L35/N35</f>
        <v>0.90900735294117652</v>
      </c>
      <c r="M36" s="30">
        <f>M35/N35</f>
        <v>9.0992647058823525E-2</v>
      </c>
      <c r="N36" s="30">
        <f>SUM(L36:M36)</f>
        <v>1</v>
      </c>
      <c r="O36" s="19"/>
    </row>
  </sheetData>
  <mergeCells count="10">
    <mergeCell ref="L4:N4"/>
    <mergeCell ref="A3:A28"/>
    <mergeCell ref="O3:O5"/>
    <mergeCell ref="B1:N1"/>
    <mergeCell ref="B2:N2"/>
    <mergeCell ref="C3:H3"/>
    <mergeCell ref="I3:N3"/>
    <mergeCell ref="C4:E4"/>
    <mergeCell ref="F4:H4"/>
    <mergeCell ref="I4:K4"/>
  </mergeCells>
  <phoneticPr fontId="2" type="noConversion"/>
  <pageMargins left="0.55118110236220474" right="0.35433070866141736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topLeftCell="A15" zoomScale="83" zoomScaleNormal="83" workbookViewId="0">
      <selection activeCell="N17" sqref="N17"/>
    </sheetView>
  </sheetViews>
  <sheetFormatPr defaultRowHeight="16.2" x14ac:dyDescent="0.3"/>
  <cols>
    <col min="1" max="1" width="8.21875" style="13" customWidth="1"/>
    <col min="2" max="2" width="11.109375" customWidth="1"/>
    <col min="3" max="6" width="6.109375" customWidth="1"/>
    <col min="9" max="14" width="6.44140625" customWidth="1"/>
    <col min="15" max="15" width="11.6640625" style="20" customWidth="1"/>
  </cols>
  <sheetData>
    <row r="1" spans="1:15" ht="24.6" x14ac:dyDescent="0.4">
      <c r="A1" s="10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14"/>
    </row>
    <row r="2" spans="1:15" ht="25.2" thickBot="1" x14ac:dyDescent="0.5">
      <c r="A2" s="10"/>
      <c r="B2" s="59" t="s">
        <v>45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4"/>
    </row>
    <row r="3" spans="1:15" ht="16.8" thickTop="1" x14ac:dyDescent="0.3">
      <c r="A3" s="65" t="s">
        <v>46</v>
      </c>
      <c r="B3" s="1"/>
      <c r="C3" s="60"/>
      <c r="D3" s="60"/>
      <c r="E3" s="60"/>
      <c r="F3" s="60"/>
      <c r="G3" s="60"/>
      <c r="H3" s="61"/>
      <c r="I3" s="63"/>
      <c r="J3" s="63"/>
      <c r="K3" s="63"/>
      <c r="L3" s="63"/>
      <c r="M3" s="63"/>
      <c r="N3" s="64"/>
      <c r="O3" s="75" t="s">
        <v>51</v>
      </c>
    </row>
    <row r="4" spans="1:15" x14ac:dyDescent="0.3">
      <c r="A4" s="66"/>
      <c r="B4" s="2"/>
      <c r="C4" s="72" t="s">
        <v>5</v>
      </c>
      <c r="D4" s="73"/>
      <c r="E4" s="74"/>
      <c r="F4" s="77" t="s">
        <v>6</v>
      </c>
      <c r="G4" s="77"/>
      <c r="H4" s="78"/>
      <c r="I4" s="72" t="s">
        <v>5</v>
      </c>
      <c r="J4" s="73"/>
      <c r="K4" s="74"/>
      <c r="L4" s="72" t="s">
        <v>6</v>
      </c>
      <c r="M4" s="73"/>
      <c r="N4" s="74"/>
      <c r="O4" s="76"/>
    </row>
    <row r="5" spans="1:15" x14ac:dyDescent="0.3">
      <c r="A5" s="66"/>
      <c r="B5" s="6" t="s">
        <v>19</v>
      </c>
      <c r="C5" s="3" t="s">
        <v>8</v>
      </c>
      <c r="D5" s="3" t="s">
        <v>9</v>
      </c>
      <c r="E5" s="4" t="s">
        <v>10</v>
      </c>
      <c r="F5" s="3" t="s">
        <v>8</v>
      </c>
      <c r="G5" s="3" t="s">
        <v>9</v>
      </c>
      <c r="H5" s="4" t="s">
        <v>10</v>
      </c>
      <c r="I5" s="3" t="s">
        <v>8</v>
      </c>
      <c r="J5" s="3" t="s">
        <v>9</v>
      </c>
      <c r="K5" s="3" t="s">
        <v>10</v>
      </c>
      <c r="L5" s="3" t="s">
        <v>8</v>
      </c>
      <c r="M5" s="3" t="s">
        <v>9</v>
      </c>
      <c r="N5" s="3" t="s">
        <v>10</v>
      </c>
      <c r="O5" s="76"/>
    </row>
    <row r="6" spans="1:15" ht="19.8" x14ac:dyDescent="0.4">
      <c r="A6" s="66"/>
      <c r="B6" s="5" t="s">
        <v>20</v>
      </c>
      <c r="C6" s="9">
        <v>0</v>
      </c>
      <c r="D6" s="9">
        <v>31</v>
      </c>
      <c r="E6" s="9">
        <v>31</v>
      </c>
      <c r="F6" s="9">
        <v>0</v>
      </c>
      <c r="G6" s="9">
        <v>16</v>
      </c>
      <c r="H6" s="9">
        <v>16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15">
        <f>E6+H6+K6+N6</f>
        <v>47</v>
      </c>
    </row>
    <row r="7" spans="1:15" ht="19.8" x14ac:dyDescent="0.4">
      <c r="A7" s="66"/>
      <c r="B7" s="5" t="s">
        <v>21</v>
      </c>
      <c r="C7" s="9">
        <v>0</v>
      </c>
      <c r="D7" s="9">
        <v>13</v>
      </c>
      <c r="E7" s="9">
        <v>13</v>
      </c>
      <c r="F7" s="9">
        <v>0</v>
      </c>
      <c r="G7" s="9">
        <v>10</v>
      </c>
      <c r="H7" s="9">
        <v>10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5">
        <f t="shared" ref="O7:O30" si="0">E7+H7+K7+N7</f>
        <v>23</v>
      </c>
    </row>
    <row r="8" spans="1:15" ht="19.8" x14ac:dyDescent="0.4">
      <c r="A8" s="66"/>
      <c r="B8" s="5" t="s">
        <v>22</v>
      </c>
      <c r="C8" s="9">
        <v>0</v>
      </c>
      <c r="D8" s="9">
        <v>11</v>
      </c>
      <c r="E8" s="9">
        <v>11</v>
      </c>
      <c r="F8" s="9">
        <v>0</v>
      </c>
      <c r="G8" s="9">
        <v>9</v>
      </c>
      <c r="H8" s="9">
        <v>9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5">
        <f t="shared" si="0"/>
        <v>20</v>
      </c>
    </row>
    <row r="9" spans="1:15" ht="19.8" x14ac:dyDescent="0.4">
      <c r="A9" s="66"/>
      <c r="B9" s="5" t="s">
        <v>23</v>
      </c>
      <c r="C9" s="9">
        <v>0</v>
      </c>
      <c r="D9" s="9">
        <v>4</v>
      </c>
      <c r="E9" s="9">
        <v>4</v>
      </c>
      <c r="F9" s="9">
        <v>0</v>
      </c>
      <c r="G9" s="9">
        <v>21</v>
      </c>
      <c r="H9" s="9">
        <v>21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5">
        <f t="shared" si="0"/>
        <v>25</v>
      </c>
    </row>
    <row r="10" spans="1:15" ht="19.8" x14ac:dyDescent="0.4">
      <c r="A10" s="66"/>
      <c r="B10" s="5" t="s">
        <v>24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5">
        <f t="shared" si="0"/>
        <v>0</v>
      </c>
    </row>
    <row r="11" spans="1:15" ht="19.8" x14ac:dyDescent="0.4">
      <c r="A11" s="66"/>
      <c r="B11" s="5" t="s">
        <v>25</v>
      </c>
      <c r="C11" s="9">
        <v>0</v>
      </c>
      <c r="D11" s="9">
        <v>2</v>
      </c>
      <c r="E11" s="9">
        <v>2</v>
      </c>
      <c r="F11" s="9">
        <v>0</v>
      </c>
      <c r="G11" s="9">
        <v>4</v>
      </c>
      <c r="H11" s="9">
        <v>4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5">
        <f t="shared" si="0"/>
        <v>6</v>
      </c>
    </row>
    <row r="12" spans="1:15" ht="19.8" x14ac:dyDescent="0.4">
      <c r="A12" s="66"/>
      <c r="B12" s="5" t="s">
        <v>26</v>
      </c>
      <c r="C12" s="9">
        <v>0</v>
      </c>
      <c r="D12" s="9">
        <v>9</v>
      </c>
      <c r="E12" s="9">
        <v>9</v>
      </c>
      <c r="F12" s="9">
        <v>0</v>
      </c>
      <c r="G12" s="9">
        <v>4</v>
      </c>
      <c r="H12" s="9">
        <v>4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5">
        <f t="shared" si="0"/>
        <v>13</v>
      </c>
    </row>
    <row r="13" spans="1:15" ht="19.8" x14ac:dyDescent="0.4">
      <c r="A13" s="66"/>
      <c r="B13" s="5" t="s">
        <v>27</v>
      </c>
      <c r="C13" s="9">
        <v>1</v>
      </c>
      <c r="D13" s="9">
        <v>22</v>
      </c>
      <c r="E13" s="9">
        <v>23</v>
      </c>
      <c r="F13" s="9">
        <v>0</v>
      </c>
      <c r="G13" s="9">
        <v>7</v>
      </c>
      <c r="H13" s="9">
        <v>7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5">
        <f t="shared" si="0"/>
        <v>30</v>
      </c>
    </row>
    <row r="14" spans="1:15" ht="19.8" x14ac:dyDescent="0.4">
      <c r="A14" s="66"/>
      <c r="B14" s="5" t="s">
        <v>28</v>
      </c>
      <c r="C14" s="9">
        <v>0</v>
      </c>
      <c r="D14" s="9">
        <v>13</v>
      </c>
      <c r="E14" s="9">
        <v>13</v>
      </c>
      <c r="F14" s="9">
        <v>0</v>
      </c>
      <c r="G14" s="9">
        <v>3</v>
      </c>
      <c r="H14" s="9">
        <v>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5">
        <f t="shared" si="0"/>
        <v>16</v>
      </c>
    </row>
    <row r="15" spans="1:15" ht="19.8" x14ac:dyDescent="0.4">
      <c r="A15" s="66"/>
      <c r="B15" s="5" t="s">
        <v>29</v>
      </c>
      <c r="C15" s="9">
        <v>0</v>
      </c>
      <c r="D15" s="9">
        <v>2</v>
      </c>
      <c r="E15" s="9">
        <v>2</v>
      </c>
      <c r="F15" s="9">
        <v>0</v>
      </c>
      <c r="G15" s="9">
        <v>1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5">
        <f t="shared" si="0"/>
        <v>3</v>
      </c>
    </row>
    <row r="16" spans="1:15" ht="19.8" x14ac:dyDescent="0.4">
      <c r="A16" s="66"/>
      <c r="B16" s="5" t="s">
        <v>30</v>
      </c>
      <c r="C16" s="9">
        <v>0</v>
      </c>
      <c r="D16" s="9">
        <v>3</v>
      </c>
      <c r="E16" s="9">
        <v>3</v>
      </c>
      <c r="F16" s="9">
        <v>0</v>
      </c>
      <c r="G16" s="9">
        <v>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5">
        <f t="shared" si="0"/>
        <v>4</v>
      </c>
    </row>
    <row r="17" spans="1:15" ht="19.8" x14ac:dyDescent="0.4">
      <c r="A17" s="66"/>
      <c r="B17" s="5" t="s">
        <v>31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5">
        <f t="shared" si="0"/>
        <v>0</v>
      </c>
    </row>
    <row r="18" spans="1:15" ht="19.8" x14ac:dyDescent="0.4">
      <c r="A18" s="66"/>
      <c r="B18" s="5" t="s">
        <v>32</v>
      </c>
      <c r="C18" s="9">
        <v>0</v>
      </c>
      <c r="D18" s="9">
        <v>8</v>
      </c>
      <c r="E18" s="9">
        <v>8</v>
      </c>
      <c r="F18" s="9">
        <v>0</v>
      </c>
      <c r="G18" s="9">
        <v>6</v>
      </c>
      <c r="H18" s="9">
        <v>6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5">
        <f t="shared" si="0"/>
        <v>14</v>
      </c>
    </row>
    <row r="19" spans="1:15" ht="19.8" x14ac:dyDescent="0.4">
      <c r="A19" s="66"/>
      <c r="B19" s="5" t="s">
        <v>33</v>
      </c>
      <c r="C19" s="9">
        <v>0</v>
      </c>
      <c r="D19" s="9">
        <v>4</v>
      </c>
      <c r="E19" s="9">
        <v>4</v>
      </c>
      <c r="F19" s="9">
        <v>0</v>
      </c>
      <c r="G19" s="9">
        <v>2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5">
        <f t="shared" si="0"/>
        <v>6</v>
      </c>
    </row>
    <row r="20" spans="1:15" ht="19.8" x14ac:dyDescent="0.4">
      <c r="A20" s="66"/>
      <c r="B20" s="5" t="s">
        <v>34</v>
      </c>
      <c r="C20" s="9">
        <v>0</v>
      </c>
      <c r="D20" s="9">
        <v>4</v>
      </c>
      <c r="E20" s="9">
        <v>4</v>
      </c>
      <c r="F20" s="9">
        <v>0</v>
      </c>
      <c r="G20" s="9">
        <v>4</v>
      </c>
      <c r="H20" s="9">
        <v>4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5">
        <f t="shared" si="0"/>
        <v>8</v>
      </c>
    </row>
    <row r="21" spans="1:15" ht="19.8" x14ac:dyDescent="0.4">
      <c r="A21" s="66"/>
      <c r="B21" s="5" t="s">
        <v>35</v>
      </c>
      <c r="C21" s="9">
        <v>0</v>
      </c>
      <c r="D21" s="9">
        <v>2</v>
      </c>
      <c r="E21" s="9">
        <v>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5">
        <f t="shared" si="0"/>
        <v>2</v>
      </c>
    </row>
    <row r="22" spans="1:15" ht="19.8" x14ac:dyDescent="0.4">
      <c r="A22" s="66"/>
      <c r="B22" s="5" t="s">
        <v>36</v>
      </c>
      <c r="C22" s="9">
        <v>0</v>
      </c>
      <c r="D22" s="9">
        <v>4</v>
      </c>
      <c r="E22" s="9">
        <v>4</v>
      </c>
      <c r="F22" s="9">
        <v>0</v>
      </c>
      <c r="G22" s="9">
        <v>2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5">
        <f t="shared" si="0"/>
        <v>6</v>
      </c>
    </row>
    <row r="23" spans="1:15" ht="19.8" x14ac:dyDescent="0.4">
      <c r="A23" s="66"/>
      <c r="B23" s="5" t="s">
        <v>37</v>
      </c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5">
        <f t="shared" si="0"/>
        <v>1</v>
      </c>
    </row>
    <row r="24" spans="1:15" ht="19.8" x14ac:dyDescent="0.4">
      <c r="A24" s="66"/>
      <c r="B24" s="5" t="s">
        <v>38</v>
      </c>
      <c r="C24" s="9">
        <v>0</v>
      </c>
      <c r="D24" s="9">
        <v>5</v>
      </c>
      <c r="E24" s="9">
        <v>5</v>
      </c>
      <c r="F24" s="9">
        <v>0</v>
      </c>
      <c r="G24" s="9">
        <v>6</v>
      </c>
      <c r="H24" s="9">
        <v>6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5">
        <f t="shared" si="0"/>
        <v>11</v>
      </c>
    </row>
    <row r="25" spans="1:15" ht="19.8" x14ac:dyDescent="0.4">
      <c r="A25" s="66"/>
      <c r="B25" s="5" t="s">
        <v>39</v>
      </c>
      <c r="C25" s="9">
        <v>0</v>
      </c>
      <c r="D25" s="9">
        <v>1</v>
      </c>
      <c r="E25" s="9">
        <v>1</v>
      </c>
      <c r="F25" s="9">
        <v>0</v>
      </c>
      <c r="G25" s="9">
        <v>2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5">
        <f t="shared" si="0"/>
        <v>3</v>
      </c>
    </row>
    <row r="26" spans="1:15" ht="19.8" x14ac:dyDescent="0.4">
      <c r="A26" s="66"/>
      <c r="B26" s="5" t="s">
        <v>40</v>
      </c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5">
        <f t="shared" si="0"/>
        <v>1</v>
      </c>
    </row>
    <row r="27" spans="1:15" ht="19.8" x14ac:dyDescent="0.4">
      <c r="A27" s="66"/>
      <c r="B27" s="5" t="s">
        <v>41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5">
        <f t="shared" si="0"/>
        <v>0</v>
      </c>
    </row>
    <row r="28" spans="1:15" ht="19.8" x14ac:dyDescent="0.4">
      <c r="A28" s="66"/>
      <c r="B28" s="36" t="s">
        <v>10</v>
      </c>
      <c r="C28" s="37">
        <v>1</v>
      </c>
      <c r="D28" s="37">
        <v>138</v>
      </c>
      <c r="E28" s="37">
        <v>139</v>
      </c>
      <c r="F28" s="37">
        <v>0</v>
      </c>
      <c r="G28" s="37">
        <v>100</v>
      </c>
      <c r="H28" s="37">
        <v>100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16">
        <f t="shared" si="0"/>
        <v>239</v>
      </c>
    </row>
    <row r="29" spans="1:15" ht="19.8" x14ac:dyDescent="0.4">
      <c r="A29" s="31"/>
      <c r="B29" s="32" t="s">
        <v>42</v>
      </c>
      <c r="C29" s="33">
        <v>0</v>
      </c>
      <c r="D29" s="33">
        <v>11</v>
      </c>
      <c r="E29" s="33">
        <f>SUM(C29:D29)</f>
        <v>11</v>
      </c>
      <c r="F29" s="33">
        <v>0</v>
      </c>
      <c r="G29" s="33">
        <v>5196</v>
      </c>
      <c r="H29" s="33">
        <f>SUM(F29:G29)</f>
        <v>5196</v>
      </c>
      <c r="I29" s="33">
        <v>0</v>
      </c>
      <c r="J29" s="33">
        <v>1</v>
      </c>
      <c r="K29" s="33">
        <f>SUM(I29:J29)</f>
        <v>1</v>
      </c>
      <c r="L29" s="33">
        <v>0</v>
      </c>
      <c r="M29" s="33">
        <v>6</v>
      </c>
      <c r="N29" s="33">
        <f>SUM(L29:M29)</f>
        <v>6</v>
      </c>
      <c r="O29" s="34">
        <f t="shared" si="0"/>
        <v>5214</v>
      </c>
    </row>
    <row r="30" spans="1:15" ht="19.8" x14ac:dyDescent="0.4">
      <c r="A30" s="35"/>
      <c r="B30" s="32" t="s">
        <v>43</v>
      </c>
      <c r="C30" s="33">
        <v>4</v>
      </c>
      <c r="D30" s="33">
        <v>878</v>
      </c>
      <c r="E30" s="33">
        <f>SUM(C30:D30)</f>
        <v>882</v>
      </c>
      <c r="F30" s="33">
        <v>5</v>
      </c>
      <c r="G30" s="33">
        <v>53351</v>
      </c>
      <c r="H30" s="33">
        <f>SUM(F30:G30)</f>
        <v>53356</v>
      </c>
      <c r="I30" s="33">
        <v>0</v>
      </c>
      <c r="J30" s="33">
        <v>2</v>
      </c>
      <c r="K30" s="33">
        <f>SUM(I30:J30)</f>
        <v>2</v>
      </c>
      <c r="L30" s="33">
        <v>0</v>
      </c>
      <c r="M30" s="33">
        <v>73</v>
      </c>
      <c r="N30" s="33">
        <f>SUM(L30:M30)</f>
        <v>73</v>
      </c>
      <c r="O30" s="34">
        <f t="shared" si="0"/>
        <v>54313</v>
      </c>
    </row>
  </sheetData>
  <mergeCells count="10">
    <mergeCell ref="A3:A28"/>
    <mergeCell ref="C3:H3"/>
    <mergeCell ref="I3:N3"/>
    <mergeCell ref="C4:E4"/>
    <mergeCell ref="F4:H4"/>
    <mergeCell ref="I4:K4"/>
    <mergeCell ref="L4:N4"/>
    <mergeCell ref="O3:O5"/>
    <mergeCell ref="B1:N1"/>
    <mergeCell ref="B2:N2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age</vt:lpstr>
      <vt:lpstr>nurse</vt:lpstr>
      <vt:lpstr>midwife</vt:lpstr>
      <vt:lpstr>age!Print_Area</vt:lpstr>
      <vt:lpstr>nurse!Print_Area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shuyuan</cp:lastModifiedBy>
  <cp:lastPrinted>2023-06-02T02:32:25Z</cp:lastPrinted>
  <dcterms:created xsi:type="dcterms:W3CDTF">1997-01-14T01:50:29Z</dcterms:created>
  <dcterms:modified xsi:type="dcterms:W3CDTF">2023-06-27T02:48:34Z</dcterms:modified>
</cp:coreProperties>
</file>